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17"/>
  </bookViews>
  <sheets>
    <sheet name="13M joukkue poolit" sheetId="1" r:id="rId1"/>
    <sheet name="13M joukkue poolit ottelut" sheetId="2" r:id="rId2"/>
    <sheet name="13M joukkue jatko" sheetId="3" r:id="rId3"/>
    <sheet name="13M joukkue jatko ottelut" sheetId="4" r:id="rId4"/>
    <sheet name="M15 joukkue poolit" sheetId="5" r:id="rId5"/>
    <sheet name="M15 joukkue poolit ottelut" sheetId="6" r:id="rId6"/>
    <sheet name="M15 joukkue jatko" sheetId="7" r:id="rId7"/>
    <sheet name="M15 joukkue jatko ottelut" sheetId="8" r:id="rId8"/>
    <sheet name="M13 poolit" sheetId="9" r:id="rId9"/>
    <sheet name="M13 jatko" sheetId="10" r:id="rId10"/>
    <sheet name="M13 conso" sheetId="11" r:id="rId11"/>
    <sheet name="M15 poolit" sheetId="12" r:id="rId12"/>
    <sheet name="M15 jatko" sheetId="13" r:id="rId13"/>
    <sheet name="M15 NP" sheetId="14" r:id="rId14"/>
    <sheet name="M15 NP jatko" sheetId="15" r:id="rId15"/>
    <sheet name="N13 poolit" sheetId="16" r:id="rId16"/>
    <sheet name="N15 poolit" sheetId="17" r:id="rId17"/>
    <sheet name="N15 jatko" sheetId="18" r:id="rId18"/>
    <sheet name="N15 conso" sheetId="19" r:id="rId19"/>
  </sheets>
  <definedNames/>
  <calcPr fullCalcOnLoad="1"/>
</workbook>
</file>

<file path=xl/sharedStrings.xml><?xml version="1.0" encoding="utf-8"?>
<sst xmlns="http://schemas.openxmlformats.org/spreadsheetml/2006/main" count="3587" uniqueCount="541">
  <si>
    <t>13v ja 15v Juniori SM</t>
  </si>
  <si>
    <t>M13 joukkue JATKOKAAVIO</t>
  </si>
  <si>
    <t>Klo 12.30.</t>
  </si>
  <si>
    <t>RN</t>
  </si>
  <si>
    <t>Nimi</t>
  </si>
  <si>
    <t>Seura</t>
  </si>
  <si>
    <t>1</t>
  </si>
  <si>
    <t>4863</t>
  </si>
  <si>
    <t>KoKa 1</t>
  </si>
  <si>
    <t>KoKa</t>
  </si>
  <si>
    <t>2</t>
  </si>
  <si>
    <t>3</t>
  </si>
  <si>
    <t>Por-83 1</t>
  </si>
  <si>
    <t>3-1</t>
  </si>
  <si>
    <t>4</t>
  </si>
  <si>
    <t>B1</t>
  </si>
  <si>
    <t>Por-83</t>
  </si>
  <si>
    <t>5</t>
  </si>
  <si>
    <t>A1</t>
  </si>
  <si>
    <t>Tip-70 1</t>
  </si>
  <si>
    <t>Tip-70</t>
  </si>
  <si>
    <t>6</t>
  </si>
  <si>
    <t>PT_Espoo 1</t>
  </si>
  <si>
    <t>7</t>
  </si>
  <si>
    <t>3-0</t>
  </si>
  <si>
    <t>8</t>
  </si>
  <si>
    <t>4645</t>
  </si>
  <si>
    <t>PT Espoo</t>
  </si>
  <si>
    <t>sijat 5-6</t>
  </si>
  <si>
    <t>TuPy 1</t>
  </si>
  <si>
    <t>MBF 1</t>
  </si>
  <si>
    <t>sijat 7-8</t>
  </si>
  <si>
    <t>OPT-86 1</t>
  </si>
  <si>
    <t>YPTS 1</t>
  </si>
  <si>
    <t>semifinaali 1</t>
  </si>
  <si>
    <t>KILPAILU</t>
  </si>
  <si>
    <t>Juniori-SM</t>
  </si>
  <si>
    <t>JÄRJESTÄJÄ</t>
  </si>
  <si>
    <t>Kosken Kaiku</t>
  </si>
  <si>
    <t>LUOKKA</t>
  </si>
  <si>
    <t>M13 joukkue</t>
  </si>
  <si>
    <t>Suomen Pöytätennisliitto ry - SPTL</t>
  </si>
  <si>
    <t>Päivämäärä</t>
  </si>
  <si>
    <t>Klo</t>
  </si>
  <si>
    <t>12.30.</t>
  </si>
  <si>
    <t>Koti</t>
  </si>
  <si>
    <t>Vieras</t>
  </si>
  <si>
    <t>A</t>
  </si>
  <si>
    <t>Khosravi Sam</t>
  </si>
  <si>
    <t>X</t>
  </si>
  <si>
    <t>Taavela Juuso</t>
  </si>
  <si>
    <t>B</t>
  </si>
  <si>
    <t>Vesalainen Matias</t>
  </si>
  <si>
    <t>Y</t>
  </si>
  <si>
    <t>Laine Aleksi</t>
  </si>
  <si>
    <t>C</t>
  </si>
  <si>
    <t>Vesalainen Rasmus</t>
  </si>
  <si>
    <t>Z</t>
  </si>
  <si>
    <t>Kuuri-Riutta Konsta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</si>
  <si>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</si>
  <si>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</si>
  <si>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</si>
  <si>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</si>
  <si>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</si>
  <si>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</si>
  <si>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</si>
  <si>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</si>
  <si>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</si>
  <si>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</si>
  <si>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</si>
  <si>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</si>
  <si>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</si>
  <si>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</si>
  <si>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</si>
  <si>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</si>
  <si>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</si>
  <si>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</si>
  <si>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</si>
  <si>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</si>
  <si>
    <t>semifinaali 2</t>
  </si>
  <si>
    <t>Kylliö Joonas</t>
  </si>
  <si>
    <t>Li Sam</t>
  </si>
  <si>
    <t>Tran Daniel</t>
  </si>
  <si>
    <t>Räsänen Aleksi</t>
  </si>
  <si>
    <t>Joesaar Karl</t>
  </si>
  <si>
    <t>Rahikainen Joni</t>
  </si>
  <si>
    <t>Collanus Paavo</t>
  </si>
  <si>
    <t>Kettula Leo</t>
  </si>
  <si>
    <t>Heikkilä Eelis</t>
  </si>
  <si>
    <t>Hakaste Lauri</t>
  </si>
  <si>
    <t>Lähti Lauri</t>
  </si>
  <si>
    <t>Engberg Elim</t>
  </si>
  <si>
    <t>Näppä Juho</t>
  </si>
  <si>
    <t>Kananen Konsta</t>
  </si>
  <si>
    <t>Kujala Henri</t>
  </si>
  <si>
    <t>Kokkola Jami</t>
  </si>
  <si>
    <t>Hiltunen Paulus</t>
  </si>
  <si>
    <t>Finaali</t>
  </si>
  <si>
    <t>13.30.</t>
  </si>
  <si>
    <t>9.00</t>
  </si>
  <si>
    <t>Viljamaa Elia</t>
  </si>
  <si>
    <t>Westerlund Samuel</t>
  </si>
  <si>
    <t>MBF</t>
  </si>
  <si>
    <t>Klo 09.00 Lauantai 25.03.2017</t>
  </si>
  <si>
    <t>Pooli A</t>
  </si>
  <si>
    <t>Voitot</t>
  </si>
  <si>
    <t>Sija</t>
  </si>
  <si>
    <t>3928</t>
  </si>
  <si>
    <t>3114</t>
  </si>
  <si>
    <t>OPT-86</t>
  </si>
  <si>
    <t>3026</t>
  </si>
  <si>
    <t>TuPy</t>
  </si>
  <si>
    <t>1. erä</t>
  </si>
  <si>
    <t>2. erä</t>
  </si>
  <si>
    <t>3. erä</t>
  </si>
  <si>
    <t>4. erä</t>
  </si>
  <si>
    <t>5. erä</t>
  </si>
  <si>
    <t>Ottelu</t>
  </si>
  <si>
    <t>1-3</t>
  </si>
  <si>
    <t>2-3</t>
  </si>
  <si>
    <t>1-2</t>
  </si>
  <si>
    <t>Pooli B</t>
  </si>
  <si>
    <t>3790</t>
  </si>
  <si>
    <t>3140</t>
  </si>
  <si>
    <t>2305</t>
  </si>
  <si>
    <t>YPTS</t>
  </si>
  <si>
    <t>6-0</t>
  </si>
  <si>
    <t>18-4</t>
  </si>
  <si>
    <t>0</t>
  </si>
  <si>
    <t>2-6</t>
  </si>
  <si>
    <t>9-21</t>
  </si>
  <si>
    <t>3-5</t>
  </si>
  <si>
    <t>13-15</t>
  </si>
  <si>
    <t>0-3</t>
  </si>
  <si>
    <t>3-2</t>
  </si>
  <si>
    <t>6-1</t>
  </si>
  <si>
    <t>4-3</t>
  </si>
  <si>
    <t>0-6</t>
  </si>
  <si>
    <t>20-3</t>
  </si>
  <si>
    <t>12-11</t>
  </si>
  <si>
    <t>0-18</t>
  </si>
  <si>
    <t>M15 joukkue</t>
  </si>
  <si>
    <t>Klo 14.30</t>
  </si>
  <si>
    <t>5131</t>
  </si>
  <si>
    <t>18-0</t>
  </si>
  <si>
    <t>3584</t>
  </si>
  <si>
    <t>3-4</t>
  </si>
  <si>
    <t>9-14</t>
  </si>
  <si>
    <t>1-6</t>
  </si>
  <si>
    <t>5-18</t>
  </si>
  <si>
    <t>4285</t>
  </si>
  <si>
    <t>8-3</t>
  </si>
  <si>
    <t>28-10</t>
  </si>
  <si>
    <t>4221</t>
  </si>
  <si>
    <t>9-2</t>
  </si>
  <si>
    <t>2955</t>
  </si>
  <si>
    <t>OPT-86 2</t>
  </si>
  <si>
    <t>0-9</t>
  </si>
  <si>
    <t>2-27</t>
  </si>
  <si>
    <t>2508</t>
  </si>
  <si>
    <t>3-6</t>
  </si>
  <si>
    <t>9-20</t>
  </si>
  <si>
    <t>2-4</t>
  </si>
  <si>
    <t>1-4</t>
  </si>
  <si>
    <t>14.30.</t>
  </si>
  <si>
    <t>Pöri Arttu</t>
  </si>
  <si>
    <t>14.30</t>
  </si>
  <si>
    <t>Niemitalo Juho</t>
  </si>
  <si>
    <t>Tuuttila Juhana</t>
  </si>
  <si>
    <t>Ervasalo Christoffer</t>
  </si>
  <si>
    <t>Mattila Matias</t>
  </si>
  <si>
    <t>Toivonen Miika</t>
  </si>
  <si>
    <t>4-</t>
  </si>
  <si>
    <t xml:space="preserve">OPT-86 1 </t>
  </si>
  <si>
    <t>Naumi Alex</t>
  </si>
  <si>
    <t>Kanasuo Esa</t>
  </si>
  <si>
    <t>Pihkala Arttu</t>
  </si>
  <si>
    <t>LI Sam</t>
  </si>
  <si>
    <t>finaali</t>
  </si>
  <si>
    <t xml:space="preserve"> </t>
  </si>
  <si>
    <t>M15 joukkue JATKOKAAVIO</t>
  </si>
  <si>
    <t xml:space="preserve">Klo </t>
  </si>
  <si>
    <t>6081</t>
  </si>
  <si>
    <t>5649</t>
  </si>
  <si>
    <t>M13</t>
  </si>
  <si>
    <t>Klo 09.00 Sunnuntai 26.3.2017</t>
  </si>
  <si>
    <t>Pisteet</t>
  </si>
  <si>
    <t>1556</t>
  </si>
  <si>
    <t>9-0</t>
  </si>
  <si>
    <t>99-49</t>
  </si>
  <si>
    <t>1083</t>
  </si>
  <si>
    <t>6-5</t>
  </si>
  <si>
    <t>103-91</t>
  </si>
  <si>
    <t>1044</t>
  </si>
  <si>
    <t>4-6</t>
  </si>
  <si>
    <t>82-88</t>
  </si>
  <si>
    <t>780</t>
  </si>
  <si>
    <t>1-9</t>
  </si>
  <si>
    <t>50-106</t>
  </si>
  <si>
    <t>11-8</t>
  </si>
  <si>
    <t>11-5</t>
  </si>
  <si>
    <t>11-4</t>
  </si>
  <si>
    <t>7-11</t>
  </si>
  <si>
    <t>11-1</t>
  </si>
  <si>
    <t>11-6</t>
  </si>
  <si>
    <t>12-10</t>
  </si>
  <si>
    <t>9-11</t>
  </si>
  <si>
    <t>11-3</t>
  </si>
  <si>
    <t>1464</t>
  </si>
  <si>
    <t>Pullinen Leonid</t>
  </si>
  <si>
    <t>LPTS</t>
  </si>
  <si>
    <t>7-4</t>
  </si>
  <si>
    <t>112-78</t>
  </si>
  <si>
    <t>1181</t>
  </si>
  <si>
    <t>TIP-70</t>
  </si>
  <si>
    <t>9-3</t>
  </si>
  <si>
    <t>131-104</t>
  </si>
  <si>
    <t>1082</t>
  </si>
  <si>
    <t>Räsänen Joona</t>
  </si>
  <si>
    <t>HIK</t>
  </si>
  <si>
    <t>6-6</t>
  </si>
  <si>
    <t>111-124</t>
  </si>
  <si>
    <t>829</t>
  </si>
  <si>
    <t>53-101</t>
  </si>
  <si>
    <t>13-11</t>
  </si>
  <si>
    <t>11-7</t>
  </si>
  <si>
    <t>11-9</t>
  </si>
  <si>
    <t>11-13</t>
  </si>
  <si>
    <t>8-11</t>
  </si>
  <si>
    <t>4-11</t>
  </si>
  <si>
    <t>12-14</t>
  </si>
  <si>
    <t>Pooli C</t>
  </si>
  <si>
    <t>1428</t>
  </si>
  <si>
    <t>6-3</t>
  </si>
  <si>
    <t>90-71</t>
  </si>
  <si>
    <t>1180</t>
  </si>
  <si>
    <t>102-50</t>
  </si>
  <si>
    <t>1017</t>
  </si>
  <si>
    <t>66-84</t>
  </si>
  <si>
    <t>814</t>
  </si>
  <si>
    <t>46-99</t>
  </si>
  <si>
    <t>11-2</t>
  </si>
  <si>
    <t>11-0</t>
  </si>
  <si>
    <t>3-11</t>
  </si>
  <si>
    <t>10-12</t>
  </si>
  <si>
    <t>Pooli D</t>
  </si>
  <si>
    <t>1347</t>
  </si>
  <si>
    <t>99-45</t>
  </si>
  <si>
    <t>86-62</t>
  </si>
  <si>
    <t>838</t>
  </si>
  <si>
    <t>60-86</t>
  </si>
  <si>
    <t>692</t>
  </si>
  <si>
    <t>47-99</t>
  </si>
  <si>
    <t>Pooli E</t>
  </si>
  <si>
    <t>1345</t>
  </si>
  <si>
    <t>7-3</t>
  </si>
  <si>
    <t>100-65</t>
  </si>
  <si>
    <t>1127</t>
  </si>
  <si>
    <t>9-1</t>
  </si>
  <si>
    <t>107-60</t>
  </si>
  <si>
    <t>968</t>
  </si>
  <si>
    <t>Andersson Riku</t>
  </si>
  <si>
    <t>LeVi</t>
  </si>
  <si>
    <t>678</t>
  </si>
  <si>
    <t>35-99</t>
  </si>
  <si>
    <t>Pooli F</t>
  </si>
  <si>
    <t>1318</t>
  </si>
  <si>
    <t>12-2</t>
  </si>
  <si>
    <t>153-87</t>
  </si>
  <si>
    <t>1303</t>
  </si>
  <si>
    <t>9-5</t>
  </si>
  <si>
    <t>140-98</t>
  </si>
  <si>
    <t>1032</t>
  </si>
  <si>
    <t>Penttilä Turo</t>
  </si>
  <si>
    <t>9-8</t>
  </si>
  <si>
    <t>153-158</t>
  </si>
  <si>
    <t>784</t>
  </si>
  <si>
    <t>6-9</t>
  </si>
  <si>
    <t>110-154</t>
  </si>
  <si>
    <t>0-12</t>
  </si>
  <si>
    <t>81-140</t>
  </si>
  <si>
    <t>1-5</t>
  </si>
  <si>
    <t>11--8</t>
  </si>
  <si>
    <t>6-11</t>
  </si>
  <si>
    <t>2-5</t>
  </si>
  <si>
    <t xml:space="preserve"> 9-11</t>
  </si>
  <si>
    <t>4-5</t>
  </si>
  <si>
    <t>14-12</t>
  </si>
  <si>
    <t>M13 JATKOKAAVIO</t>
  </si>
  <si>
    <t>Klo 12.00</t>
  </si>
  <si>
    <t>1960</t>
  </si>
  <si>
    <t>E2</t>
  </si>
  <si>
    <t>1.6.9</t>
  </si>
  <si>
    <t>A2</t>
  </si>
  <si>
    <t>7,4,6</t>
  </si>
  <si>
    <t>9,-6,7,15</t>
  </si>
  <si>
    <t>C1</t>
  </si>
  <si>
    <t>7,9,7</t>
  </si>
  <si>
    <t>F1</t>
  </si>
  <si>
    <t>5,6,-4,-5,8</t>
  </si>
  <si>
    <t>D2</t>
  </si>
  <si>
    <t>10,10,7</t>
  </si>
  <si>
    <t>1730</t>
  </si>
  <si>
    <t>3,5,rtd</t>
  </si>
  <si>
    <t>9,7,-5,7</t>
  </si>
  <si>
    <t>9</t>
  </si>
  <si>
    <t>1661</t>
  </si>
  <si>
    <t>10</t>
  </si>
  <si>
    <t>B2</t>
  </si>
  <si>
    <t>-7,-8,10,6,5</t>
  </si>
  <si>
    <t>11</t>
  </si>
  <si>
    <t>-4,9,8,9</t>
  </si>
  <si>
    <t>12</t>
  </si>
  <si>
    <t>D1</t>
  </si>
  <si>
    <t>16,13,-8,9</t>
  </si>
  <si>
    <t>13</t>
  </si>
  <si>
    <t>E1</t>
  </si>
  <si>
    <t>8,8,6</t>
  </si>
  <si>
    <t>14</t>
  </si>
  <si>
    <t>C2</t>
  </si>
  <si>
    <t>11,-7,9,-8,11</t>
  </si>
  <si>
    <t>15</t>
  </si>
  <si>
    <t>F2</t>
  </si>
  <si>
    <t>7,7,7</t>
  </si>
  <si>
    <t>16</t>
  </si>
  <si>
    <t>1857</t>
  </si>
  <si>
    <t>5,8,11</t>
  </si>
  <si>
    <t>M13 conso</t>
  </si>
  <si>
    <t>11,5,3</t>
  </si>
  <si>
    <t>-8,9,10,8</t>
  </si>
  <si>
    <t>-9,-5,9,9,7</t>
  </si>
  <si>
    <t>4,15,8</t>
  </si>
  <si>
    <t>3,6,3</t>
  </si>
  <si>
    <t>4,8,9</t>
  </si>
  <si>
    <t>-12,7,3,-4,4</t>
  </si>
  <si>
    <t>10,6,-3,4</t>
  </si>
  <si>
    <t>9,-7,-10,9,10</t>
  </si>
  <si>
    <t>8,10,-11,-5,6</t>
  </si>
  <si>
    <t>9,10,6</t>
  </si>
  <si>
    <t>M15</t>
  </si>
  <si>
    <t>Klo 14.00 Sunnuntai 26.3.2017</t>
  </si>
  <si>
    <t>1717</t>
  </si>
  <si>
    <t>Paul Jokinen</t>
  </si>
  <si>
    <t>PT 75</t>
  </si>
  <si>
    <t>99-23</t>
  </si>
  <si>
    <t>6-4</t>
  </si>
  <si>
    <t>86-68</t>
  </si>
  <si>
    <t>79-74</t>
  </si>
  <si>
    <t>0-99</t>
  </si>
  <si>
    <t>113-62</t>
  </si>
  <si>
    <t>1402</t>
  </si>
  <si>
    <t>101-61</t>
  </si>
  <si>
    <t>55-83</t>
  </si>
  <si>
    <t>36-99</t>
  </si>
  <si>
    <t>8-0</t>
  </si>
  <si>
    <t>88-35</t>
  </si>
  <si>
    <t>94-84</t>
  </si>
  <si>
    <t>5-6</t>
  </si>
  <si>
    <t>93-99</t>
  </si>
  <si>
    <t>895</t>
  </si>
  <si>
    <t>42-99</t>
  </si>
  <si>
    <t>2-0</t>
  </si>
  <si>
    <t>1491</t>
  </si>
  <si>
    <t>Titievskii Maksim</t>
  </si>
  <si>
    <t>MPTS-13</t>
  </si>
  <si>
    <t>108-51</t>
  </si>
  <si>
    <t>98-96</t>
  </si>
  <si>
    <t>5-8</t>
  </si>
  <si>
    <t>104-135</t>
  </si>
  <si>
    <t>3-9</t>
  </si>
  <si>
    <t>97-125</t>
  </si>
  <si>
    <t>121-92</t>
  </si>
  <si>
    <t>102-83</t>
  </si>
  <si>
    <t>104-99</t>
  </si>
  <si>
    <t>2-9</t>
  </si>
  <si>
    <t>61-114</t>
  </si>
  <si>
    <t>5-3</t>
  </si>
  <si>
    <t>75-53</t>
  </si>
  <si>
    <t>1156</t>
  </si>
  <si>
    <t>6-2</t>
  </si>
  <si>
    <t>76-54</t>
  </si>
  <si>
    <t>788</t>
  </si>
  <si>
    <t>Nummenpää Victor</t>
  </si>
  <si>
    <t>22-66</t>
  </si>
  <si>
    <t>N13</t>
  </si>
  <si>
    <t>1550</t>
  </si>
  <si>
    <t>Titievskaja Aleksandra</t>
  </si>
  <si>
    <t>12-0</t>
  </si>
  <si>
    <t>132-21</t>
  </si>
  <si>
    <t>718</t>
  </si>
  <si>
    <t>Holmström Angelina</t>
  </si>
  <si>
    <t>7-7</t>
  </si>
  <si>
    <t>114-129</t>
  </si>
  <si>
    <t>658</t>
  </si>
  <si>
    <t>Tolppanen Melinda</t>
  </si>
  <si>
    <t>5-10</t>
  </si>
  <si>
    <t>120-147</t>
  </si>
  <si>
    <t>Sjöholm Julia</t>
  </si>
  <si>
    <t>139-148</t>
  </si>
  <si>
    <t>Myllyoja Milja</t>
  </si>
  <si>
    <t>4-12</t>
  </si>
  <si>
    <t>104-164</t>
  </si>
  <si>
    <t>5-11</t>
  </si>
  <si>
    <t>N15</t>
  </si>
  <si>
    <t>Klo 10.30 Sunnuntai 26.3.2017</t>
  </si>
  <si>
    <t>106-45</t>
  </si>
  <si>
    <t>1393</t>
  </si>
  <si>
    <t>Heljala Anni</t>
  </si>
  <si>
    <t>100-67</t>
  </si>
  <si>
    <t>50-107</t>
  </si>
  <si>
    <t>3-7</t>
  </si>
  <si>
    <t>58-95</t>
  </si>
  <si>
    <t>1521</t>
  </si>
  <si>
    <t>Englund Carina</t>
  </si>
  <si>
    <t>ParPi</t>
  </si>
  <si>
    <t>73-35</t>
  </si>
  <si>
    <t>1496</t>
  </si>
  <si>
    <t>Saarialho Kaarina</t>
  </si>
  <si>
    <t>63-46</t>
  </si>
  <si>
    <t>11-66</t>
  </si>
  <si>
    <t>N15 JATKOKAAVIO</t>
  </si>
  <si>
    <t>9,9,9</t>
  </si>
  <si>
    <t>7,6,7</t>
  </si>
  <si>
    <t>11,3,-8,-5,8</t>
  </si>
  <si>
    <t>N15 conso</t>
  </si>
  <si>
    <t>Klo 00.00</t>
  </si>
  <si>
    <t>A3</t>
  </si>
  <si>
    <t>45-70</t>
  </si>
  <si>
    <t>B3</t>
  </si>
  <si>
    <t>71-61</t>
  </si>
  <si>
    <t>A4</t>
  </si>
  <si>
    <t>79-64</t>
  </si>
  <si>
    <t>M15-NP</t>
  </si>
  <si>
    <t>4276</t>
  </si>
  <si>
    <t>Naumi Alex/Khosravi Sam</t>
  </si>
  <si>
    <t>KoKa/KoKa</t>
  </si>
  <si>
    <t>66-27</t>
  </si>
  <si>
    <t>2788</t>
  </si>
  <si>
    <t>Rahikainen Joni/Li Sam</t>
  </si>
  <si>
    <t>PT Espoo/PT Espoo</t>
  </si>
  <si>
    <t>59-85</t>
  </si>
  <si>
    <t>2746</t>
  </si>
  <si>
    <t>Laine Aleksi/Taavela Juuso</t>
  </si>
  <si>
    <t>Por-83/Por-83</t>
  </si>
  <si>
    <t>65-78</t>
  </si>
  <si>
    <t>3988</t>
  </si>
  <si>
    <t>Räsänen Aleksi/Pihkala Arttu</t>
  </si>
  <si>
    <t>99-59</t>
  </si>
  <si>
    <t>3132</t>
  </si>
  <si>
    <t>Pöri Arttu/Kylliö Joonas</t>
  </si>
  <si>
    <t>TIP-70/Tip-70</t>
  </si>
  <si>
    <t>96-90</t>
  </si>
  <si>
    <t>2360</t>
  </si>
  <si>
    <t>Kettula Leo/Hakaste Lauri</t>
  </si>
  <si>
    <t>MBF/MBF</t>
  </si>
  <si>
    <t>96-104</t>
  </si>
  <si>
    <t>2114</t>
  </si>
  <si>
    <t>Räsänen Joona/Penttilä Turo</t>
  </si>
  <si>
    <t>HIK/HIK</t>
  </si>
  <si>
    <t>61-99</t>
  </si>
  <si>
    <t>3731</t>
  </si>
  <si>
    <t>Kanasuo Esa/Tuuttila Juhana</t>
  </si>
  <si>
    <t>KoKa/OPT-86</t>
  </si>
  <si>
    <t>103-58</t>
  </si>
  <si>
    <t>Titievskii Maksim/Pullinen Leonid</t>
  </si>
  <si>
    <t>MPTS-13/LPTS</t>
  </si>
  <si>
    <t>91-83</t>
  </si>
  <si>
    <t>2501</t>
  </si>
  <si>
    <t>Collanus Paavo/Ervasalo Christoffer</t>
  </si>
  <si>
    <t>TuPy/TuPy</t>
  </si>
  <si>
    <t>86-84</t>
  </si>
  <si>
    <t>2198</t>
  </si>
  <si>
    <t>Tran Daniel/Joesaar Karl</t>
  </si>
  <si>
    <t>44-99</t>
  </si>
  <si>
    <t>15-13</t>
  </si>
  <si>
    <t>3462</t>
  </si>
  <si>
    <t>Niemitalo Juho/Jokinen Paul</t>
  </si>
  <si>
    <t>OPT-86/PT 75</t>
  </si>
  <si>
    <t>110-59</t>
  </si>
  <si>
    <t>2903</t>
  </si>
  <si>
    <t>Vesalainen Matias/Vesalainen Rasmus</t>
  </si>
  <si>
    <t>7-5</t>
  </si>
  <si>
    <t>117-96</t>
  </si>
  <si>
    <t>2347</t>
  </si>
  <si>
    <t>Kuuri-Riutta Konsta/Kujala Henri</t>
  </si>
  <si>
    <t>Por-83/OPT-86</t>
  </si>
  <si>
    <t>61-105</t>
  </si>
  <si>
    <t>2051</t>
  </si>
  <si>
    <t>Heikkilä Eelis/Andersson Riku</t>
  </si>
  <si>
    <t>TuPy/LeVi</t>
  </si>
  <si>
    <t>5-7</t>
  </si>
  <si>
    <t>89-117</t>
  </si>
  <si>
    <t>M15-NP JATKOKAAVIO</t>
  </si>
  <si>
    <t>5,8,7</t>
  </si>
  <si>
    <t>5,3,6</t>
  </si>
  <si>
    <t>-4,10,9,7</t>
  </si>
  <si>
    <t>5,3,8</t>
  </si>
  <si>
    <t>7,7,6</t>
  </si>
  <si>
    <t>9,6,-7,7</t>
  </si>
  <si>
    <t>9,2,6</t>
  </si>
  <si>
    <t>M15 JATKOKAAVIO</t>
  </si>
  <si>
    <t>2310</t>
  </si>
  <si>
    <t>4,2,3</t>
  </si>
  <si>
    <t>0,5,7</t>
  </si>
  <si>
    <t>2,5,-7,6</t>
  </si>
  <si>
    <t>9,4,8</t>
  </si>
  <si>
    <t>8,3,5</t>
  </si>
  <si>
    <t>1745</t>
  </si>
  <si>
    <t>9,-6,9,12</t>
  </si>
  <si>
    <t>6,6,7</t>
  </si>
  <si>
    <t>4,8,-9,4</t>
  </si>
  <si>
    <t>3,9,9</t>
  </si>
  <si>
    <t>1926</t>
  </si>
  <si>
    <t>17</t>
  </si>
  <si>
    <t>10,3,10</t>
  </si>
  <si>
    <t>18</t>
  </si>
  <si>
    <t>19</t>
  </si>
  <si>
    <t>7,-6,6,4</t>
  </si>
  <si>
    <t>20</t>
  </si>
  <si>
    <t>21</t>
  </si>
  <si>
    <t>-7,3,8,8</t>
  </si>
  <si>
    <t>22</t>
  </si>
  <si>
    <t>12,-8,-12,9,4</t>
  </si>
  <si>
    <t>23</t>
  </si>
  <si>
    <t>7,7,8</t>
  </si>
  <si>
    <t>24</t>
  </si>
  <si>
    <t>6,3,-7,2</t>
  </si>
  <si>
    <t>25</t>
  </si>
  <si>
    <t>1805</t>
  </si>
  <si>
    <t>26</t>
  </si>
  <si>
    <t>27</t>
  </si>
  <si>
    <t>8,-10,-9,5,9</t>
  </si>
  <si>
    <t>28</t>
  </si>
  <si>
    <t>4,4,9</t>
  </si>
  <si>
    <t>29</t>
  </si>
  <si>
    <t>-9,10,5,4</t>
  </si>
  <si>
    <t>30</t>
  </si>
  <si>
    <t>31</t>
  </si>
  <si>
    <t>4,8,6</t>
  </si>
  <si>
    <t>32</t>
  </si>
  <si>
    <t>2131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</si>
</sst>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0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2" fillId="0" borderId="11" xfId="0" applyNumberFormat="1" applyFont="1" applyFill="1" applyBorder="1" applyAlignment="1" applyProtection="1">
      <alignment horizontal="left"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49" fontId="2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16" xfId="0" applyNumberFormat="1" applyFont="1" applyFill="1" applyBorder="1" applyAlignment="1" applyProtection="1">
      <alignment horizontal="left"/>
      <protection/>
    </xf>
    <xf numFmtId="49" fontId="3" fillId="0" borderId="17" xfId="0" applyNumberFormat="1" applyFont="1" applyFill="1" applyBorder="1" applyAlignment="1" applyProtection="1">
      <alignment horizontal="left"/>
      <protection/>
    </xf>
    <xf numFmtId="49" fontId="3" fillId="0" borderId="18" xfId="0" applyNumberFormat="1" applyFont="1" applyFill="1" applyBorder="1" applyAlignment="1" applyProtection="1">
      <alignment horizontal="left"/>
      <protection/>
    </xf>
    <xf numFmtId="49" fontId="3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33" borderId="23" xfId="0" applyNumberFormat="1" applyFont="1" applyFill="1" applyBorder="1" applyAlignment="1" applyProtection="1">
      <alignment horizontal="left"/>
      <protection/>
    </xf>
    <xf numFmtId="49" fontId="0" fillId="0" borderId="24" xfId="0" applyNumberFormat="1" applyFill="1" applyBorder="1" applyAlignment="1" applyProtection="1">
      <alignment horizontal="center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ill="1" applyBorder="1" applyAlignment="1" applyProtection="1">
      <alignment horizontal="center"/>
      <protection/>
    </xf>
    <xf numFmtId="49" fontId="0" fillId="0" borderId="25" xfId="0" applyNumberFormat="1" applyFill="1" applyBorder="1" applyAlignment="1" applyProtection="1">
      <alignment horizontal="center"/>
      <protection/>
    </xf>
    <xf numFmtId="49" fontId="0" fillId="0" borderId="23" xfId="0" applyNumberFormat="1" applyFill="1" applyBorder="1" applyAlignment="1" applyProtection="1">
      <alignment horizontal="left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0" fillId="33" borderId="23" xfId="0" applyNumberFormat="1" applyFill="1" applyBorder="1" applyAlignment="1" applyProtection="1">
      <alignment horizontal="left"/>
      <protection/>
    </xf>
    <xf numFmtId="49" fontId="0" fillId="0" borderId="27" xfId="0" applyNumberFormat="1" applyFill="1" applyBorder="1" applyAlignment="1" applyProtection="1">
      <alignment horizontal="center"/>
      <protection/>
    </xf>
    <xf numFmtId="49" fontId="5" fillId="0" borderId="22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30" xfId="45" applyFont="1" applyBorder="1" applyProtection="1">
      <alignment/>
      <protection/>
    </xf>
    <xf numFmtId="0" fontId="3" fillId="0" borderId="31" xfId="45" applyBorder="1">
      <alignment/>
      <protection/>
    </xf>
    <xf numFmtId="0" fontId="3" fillId="0" borderId="31" xfId="45" applyBorder="1" applyProtection="1">
      <alignment/>
      <protection/>
    </xf>
    <xf numFmtId="0" fontId="6" fillId="0" borderId="14" xfId="45" applyFont="1" applyBorder="1" applyProtection="1">
      <alignment/>
      <protection/>
    </xf>
    <xf numFmtId="0" fontId="5" fillId="0" borderId="0" xfId="45" applyFont="1" applyBorder="1">
      <alignment/>
      <protection/>
    </xf>
    <xf numFmtId="0" fontId="5" fillId="0" borderId="0" xfId="0" applyFont="1" applyBorder="1" applyAlignment="1">
      <alignment/>
    </xf>
    <xf numFmtId="0" fontId="3" fillId="0" borderId="0" xfId="45" applyBorder="1" applyProtection="1">
      <alignment/>
      <protection/>
    </xf>
    <xf numFmtId="0" fontId="3" fillId="0" borderId="14" xfId="45" applyBorder="1">
      <alignment/>
      <protection/>
    </xf>
    <xf numFmtId="0" fontId="6" fillId="0" borderId="0" xfId="45" applyFont="1" applyBorder="1" applyProtection="1">
      <alignment/>
      <protection/>
    </xf>
    <xf numFmtId="0" fontId="9" fillId="0" borderId="14" xfId="45" applyFont="1" applyBorder="1" applyProtection="1">
      <alignment/>
      <protection/>
    </xf>
    <xf numFmtId="0" fontId="10" fillId="0" borderId="0" xfId="0" applyFont="1" applyBorder="1" applyAlignment="1">
      <alignment/>
    </xf>
    <xf numFmtId="0" fontId="3" fillId="0" borderId="0" xfId="45" applyBorder="1">
      <alignment/>
      <protection/>
    </xf>
    <xf numFmtId="0" fontId="5" fillId="0" borderId="32" xfId="45" applyFont="1" applyFill="1" applyBorder="1" applyAlignment="1">
      <alignment horizontal="center"/>
      <protection/>
    </xf>
    <xf numFmtId="0" fontId="10" fillId="0" borderId="24" xfId="0" applyFont="1" applyBorder="1" applyAlignment="1">
      <alignment/>
    </xf>
    <xf numFmtId="0" fontId="3" fillId="0" borderId="0" xfId="45">
      <alignment/>
      <protection/>
    </xf>
    <xf numFmtId="0" fontId="11" fillId="0" borderId="0" xfId="45" applyFont="1" applyBorder="1" applyProtection="1">
      <alignment/>
      <protection/>
    </xf>
    <xf numFmtId="0" fontId="5" fillId="0" borderId="20" xfId="45" applyFont="1" applyBorder="1" applyAlignment="1">
      <alignment/>
      <protection/>
    </xf>
    <xf numFmtId="0" fontId="3" fillId="0" borderId="20" xfId="45" applyBorder="1" applyAlignment="1" applyProtection="1">
      <alignment/>
      <protection/>
    </xf>
    <xf numFmtId="0" fontId="3" fillId="0" borderId="20" xfId="45" applyBorder="1" applyAlignment="1">
      <alignment/>
      <protection/>
    </xf>
    <xf numFmtId="0" fontId="3" fillId="0" borderId="33" xfId="45" applyBorder="1" applyAlignment="1">
      <alignment/>
      <protection/>
    </xf>
    <xf numFmtId="2" fontId="12" fillId="0" borderId="34" xfId="45" applyNumberFormat="1" applyFont="1" applyFill="1" applyBorder="1" applyAlignment="1">
      <alignment horizontal="center" vertical="center"/>
      <protection/>
    </xf>
    <xf numFmtId="0" fontId="6" fillId="0" borderId="14" xfId="45" applyFont="1" applyFill="1" applyBorder="1" applyAlignment="1" applyProtection="1">
      <alignment horizontal="left" vertical="center" indent="2"/>
      <protection locked="0"/>
    </xf>
    <xf numFmtId="2" fontId="13" fillId="0" borderId="23" xfId="45" applyNumberFormat="1" applyFont="1" applyFill="1" applyBorder="1" applyAlignment="1">
      <alignment horizontal="center" vertical="center"/>
      <protection/>
    </xf>
    <xf numFmtId="2" fontId="12" fillId="0" borderId="24" xfId="45" applyNumberFormat="1" applyFont="1" applyFill="1" applyBorder="1" applyAlignment="1">
      <alignment horizontal="center"/>
      <protection/>
    </xf>
    <xf numFmtId="0" fontId="14" fillId="0" borderId="35" xfId="45" applyFont="1" applyFill="1" applyBorder="1" applyAlignment="1" applyProtection="1">
      <alignment/>
      <protection locked="0"/>
    </xf>
    <xf numFmtId="0" fontId="12" fillId="0" borderId="0" xfId="45" applyFont="1" applyFill="1" applyBorder="1" applyAlignment="1">
      <alignment horizontal="center"/>
      <protection/>
    </xf>
    <xf numFmtId="2" fontId="12" fillId="0" borderId="36" xfId="45" applyNumberFormat="1" applyFont="1" applyFill="1" applyBorder="1" applyAlignment="1">
      <alignment horizontal="center"/>
      <protection/>
    </xf>
    <xf numFmtId="0" fontId="12" fillId="0" borderId="25" xfId="45" applyFont="1" applyFill="1" applyBorder="1" applyAlignment="1">
      <alignment horizontal="center"/>
      <protection/>
    </xf>
    <xf numFmtId="0" fontId="12" fillId="0" borderId="23" xfId="45" applyFont="1" applyFill="1" applyBorder="1" applyAlignment="1">
      <alignment horizontal="center"/>
      <protection/>
    </xf>
    <xf numFmtId="0" fontId="3" fillId="0" borderId="14" xfId="45" applyBorder="1" applyProtection="1">
      <alignment/>
      <protection/>
    </xf>
    <xf numFmtId="0" fontId="15" fillId="0" borderId="0" xfId="45" applyFont="1" applyBorder="1" applyProtection="1">
      <alignment/>
      <protection/>
    </xf>
    <xf numFmtId="0" fontId="6" fillId="0" borderId="0" xfId="45" applyFont="1" applyBorder="1" applyAlignment="1" applyProtection="1">
      <alignment horizontal="left"/>
      <protection/>
    </xf>
    <xf numFmtId="0" fontId="3" fillId="0" borderId="37" xfId="45" applyBorder="1">
      <alignment/>
      <protection/>
    </xf>
    <xf numFmtId="0" fontId="7" fillId="0" borderId="14" xfId="45" applyFont="1" applyBorder="1" applyProtection="1">
      <alignment/>
      <protection/>
    </xf>
    <xf numFmtId="0" fontId="12" fillId="0" borderId="25" xfId="45" applyFont="1" applyBorder="1" applyAlignment="1" applyProtection="1">
      <alignment horizontal="center"/>
      <protection/>
    </xf>
    <xf numFmtId="0" fontId="12" fillId="0" borderId="38" xfId="45" applyFont="1" applyBorder="1" applyAlignment="1" applyProtection="1">
      <alignment horizontal="center"/>
      <protection/>
    </xf>
    <xf numFmtId="0" fontId="12" fillId="0" borderId="39" xfId="45" applyFont="1" applyBorder="1" applyAlignment="1">
      <alignment horizontal="center"/>
      <protection/>
    </xf>
    <xf numFmtId="0" fontId="14" fillId="0" borderId="23" xfId="45" applyNumberFormat="1" applyFont="1" applyBorder="1" applyProtection="1">
      <alignment/>
      <protection/>
    </xf>
    <xf numFmtId="0" fontId="14" fillId="0" borderId="40" xfId="45" applyNumberFormat="1" applyFont="1" applyBorder="1" applyProtection="1">
      <alignment/>
      <protection/>
    </xf>
    <xf numFmtId="166" fontId="14" fillId="34" borderId="39" xfId="45" applyNumberFormat="1" applyFont="1" applyFill="1" applyBorder="1" applyAlignment="1" applyProtection="1">
      <alignment horizontal="center"/>
      <protection locked="0"/>
    </xf>
    <xf numFmtId="0" fontId="14" fillId="0" borderId="41" xfId="0" applyFont="1" applyBorder="1" applyAlignment="1" applyProtection="1">
      <alignment horizontal="center"/>
      <protection/>
    </xf>
    <xf numFmtId="0" fontId="14" fillId="0" borderId="42" xfId="0" applyNumberFormat="1" applyFont="1" applyBorder="1" applyAlignment="1">
      <alignment horizontal="center"/>
    </xf>
    <xf numFmtId="0" fontId="7" fillId="0" borderId="42" xfId="45" applyFont="1" applyFill="1" applyBorder="1" applyAlignment="1" applyProtection="1">
      <alignment horizontal="center"/>
      <protection/>
    </xf>
    <xf numFmtId="0" fontId="12" fillId="0" borderId="23" xfId="45" applyFont="1" applyBorder="1" applyAlignment="1">
      <alignment horizontal="center"/>
      <protection/>
    </xf>
    <xf numFmtId="0" fontId="14" fillId="0" borderId="21" xfId="45" applyNumberFormat="1" applyFont="1" applyBorder="1" applyProtection="1">
      <alignment/>
      <protection/>
    </xf>
    <xf numFmtId="166" fontId="14" fillId="34" borderId="25" xfId="45" applyNumberFormat="1" applyFont="1" applyFill="1" applyBorder="1" applyAlignment="1" applyProtection="1">
      <alignment horizontal="center"/>
      <protection locked="0"/>
    </xf>
    <xf numFmtId="166" fontId="14" fillId="34" borderId="23" xfId="45" applyNumberFormat="1" applyFont="1" applyFill="1" applyBorder="1" applyAlignment="1" applyProtection="1">
      <alignment horizontal="center"/>
      <protection locked="0"/>
    </xf>
    <xf numFmtId="0" fontId="12" fillId="0" borderId="25" xfId="45" applyFont="1" applyBorder="1" applyAlignment="1">
      <alignment horizontal="center"/>
      <protection/>
    </xf>
    <xf numFmtId="0" fontId="14" fillId="0" borderId="22" xfId="45" applyNumberFormat="1" applyFont="1" applyBorder="1" applyProtection="1">
      <alignment/>
      <protection/>
    </xf>
    <xf numFmtId="166" fontId="14" fillId="34" borderId="43" xfId="45" applyNumberFormat="1" applyFont="1" applyFill="1" applyBorder="1" applyAlignment="1" applyProtection="1">
      <alignment horizontal="center"/>
      <protection locked="0"/>
    </xf>
    <xf numFmtId="0" fontId="12" fillId="0" borderId="44" xfId="45" applyFont="1" applyBorder="1" applyAlignment="1">
      <alignment horizontal="center"/>
      <protection/>
    </xf>
    <xf numFmtId="0" fontId="14" fillId="0" borderId="12" xfId="45" applyNumberFormat="1" applyFont="1" applyBorder="1" applyProtection="1">
      <alignment/>
      <protection/>
    </xf>
    <xf numFmtId="166" fontId="14" fillId="34" borderId="44" xfId="45" applyNumberFormat="1" applyFont="1" applyFill="1" applyBorder="1" applyAlignment="1" applyProtection="1">
      <alignment horizontal="center"/>
      <protection locked="0"/>
    </xf>
    <xf numFmtId="166" fontId="14" fillId="34" borderId="45" xfId="45" applyNumberFormat="1" applyFont="1" applyFill="1" applyBorder="1" applyAlignment="1" applyProtection="1">
      <alignment horizontal="center"/>
      <protection locked="0"/>
    </xf>
    <xf numFmtId="166" fontId="14" fillId="34" borderId="46" xfId="45" applyNumberFormat="1" applyFont="1" applyFill="1" applyBorder="1" applyAlignment="1" applyProtection="1">
      <alignment horizontal="center"/>
      <protection locked="0"/>
    </xf>
    <xf numFmtId="0" fontId="14" fillId="0" borderId="26" xfId="45" applyFont="1" applyFill="1" applyBorder="1" applyAlignment="1" applyProtection="1">
      <alignment horizontal="center"/>
      <protection/>
    </xf>
    <xf numFmtId="0" fontId="14" fillId="0" borderId="14" xfId="45" applyFont="1" applyBorder="1" applyProtection="1">
      <alignment/>
      <protection/>
    </xf>
    <xf numFmtId="0" fontId="3" fillId="0" borderId="37" xfId="45" applyBorder="1" applyProtection="1">
      <alignment/>
      <protection/>
    </xf>
    <xf numFmtId="0" fontId="5" fillId="0" borderId="14" xfId="45" applyFont="1" applyBorder="1" applyProtection="1">
      <alignment/>
      <protection/>
    </xf>
    <xf numFmtId="0" fontId="5" fillId="0" borderId="0" xfId="45" applyFont="1" applyBorder="1" applyProtection="1">
      <alignment/>
      <protection/>
    </xf>
    <xf numFmtId="0" fontId="14" fillId="0" borderId="0" xfId="45" applyFont="1" applyBorder="1">
      <alignment/>
      <protection/>
    </xf>
    <xf numFmtId="0" fontId="3" fillId="0" borderId="47" xfId="45" applyFill="1" applyBorder="1" applyProtection="1">
      <alignment/>
      <protection locked="0"/>
    </xf>
    <xf numFmtId="0" fontId="3" fillId="0" borderId="48" xfId="45" applyFill="1" applyBorder="1" applyProtection="1">
      <alignment/>
      <protection locked="0"/>
    </xf>
    <xf numFmtId="0" fontId="16" fillId="0" borderId="49" xfId="45" applyFont="1" applyFill="1" applyBorder="1" applyAlignment="1" applyProtection="1">
      <alignment horizontal="left" vertical="center" indent="2"/>
      <protection locked="0"/>
    </xf>
    <xf numFmtId="0" fontId="16" fillId="0" borderId="50" xfId="45" applyFont="1" applyFill="1" applyBorder="1" applyAlignment="1" applyProtection="1">
      <alignment horizontal="left" vertical="center" indent="2"/>
      <protection locked="0"/>
    </xf>
    <xf numFmtId="166" fontId="0" fillId="34" borderId="39" xfId="45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0" fillId="0" borderId="22" xfId="0" applyNumberFormat="1" applyFont="1" applyFill="1" applyBorder="1" applyAlignment="1" applyProtection="1">
      <alignment horizontal="left"/>
      <protection/>
    </xf>
    <xf numFmtId="49" fontId="10" fillId="0" borderId="21" xfId="0" applyNumberFormat="1" applyFont="1" applyFill="1" applyBorder="1" applyAlignment="1" applyProtection="1">
      <alignment horizontal="left"/>
      <protection/>
    </xf>
    <xf numFmtId="49" fontId="10" fillId="0" borderId="20" xfId="0" applyNumberFormat="1" applyFont="1" applyFill="1" applyBorder="1" applyAlignment="1" applyProtection="1">
      <alignment horizontal="left"/>
      <protection/>
    </xf>
    <xf numFmtId="49" fontId="10" fillId="0" borderId="10" xfId="0" applyNumberFormat="1" applyFont="1" applyFill="1" applyBorder="1" applyAlignment="1" applyProtection="1">
      <alignment horizontal="left"/>
      <protection/>
    </xf>
    <xf numFmtId="49" fontId="4" fillId="0" borderId="22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10" fillId="0" borderId="22" xfId="0" applyNumberFormat="1" applyFont="1" applyFill="1" applyBorder="1" applyAlignment="1" applyProtection="1">
      <alignment horizontal="center"/>
      <protection/>
    </xf>
    <xf numFmtId="166" fontId="0" fillId="34" borderId="39" xfId="45" applyNumberFormat="1" applyFont="1" applyFill="1" applyBorder="1" applyAlignment="1" applyProtection="1">
      <alignment horizontal="center"/>
      <protection locked="0"/>
    </xf>
    <xf numFmtId="0" fontId="0" fillId="0" borderId="35" xfId="45" applyFont="1" applyFill="1" applyBorder="1" applyAlignment="1" applyProtection="1">
      <alignment/>
      <protection locked="0"/>
    </xf>
    <xf numFmtId="166" fontId="0" fillId="34" borderId="25" xfId="45" applyNumberFormat="1" applyFont="1" applyFill="1" applyBorder="1" applyAlignment="1" applyProtection="1">
      <alignment horizontal="center"/>
      <protection locked="0"/>
    </xf>
    <xf numFmtId="0" fontId="0" fillId="0" borderId="51" xfId="0" applyBorder="1" applyAlignment="1">
      <alignment/>
    </xf>
    <xf numFmtId="0" fontId="0" fillId="0" borderId="0" xfId="0" applyNumberFormat="1" applyAlignment="1">
      <alignment horizontal="center"/>
    </xf>
    <xf numFmtId="49" fontId="14" fillId="0" borderId="10" xfId="0" applyNumberFormat="1" applyFont="1" applyFill="1" applyBorder="1" applyAlignment="1" applyProtection="1">
      <alignment horizontal="left"/>
      <protection/>
    </xf>
    <xf numFmtId="49" fontId="2" fillId="0" borderId="11" xfId="0" applyNumberFormat="1" applyFont="1" applyFill="1" applyBorder="1" applyAlignment="1" applyProtection="1">
      <alignment horizontal="left"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49" fontId="2" fillId="0" borderId="13" xfId="0" applyNumberFormat="1" applyFont="1" applyFill="1" applyBorder="1" applyAlignment="1" applyProtection="1">
      <alignment horizontal="left"/>
      <protection/>
    </xf>
    <xf numFmtId="49" fontId="14" fillId="0" borderId="14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left"/>
      <protection/>
    </xf>
    <xf numFmtId="49" fontId="3" fillId="0" borderId="16" xfId="0" applyNumberFormat="1" applyFont="1" applyFill="1" applyBorder="1" applyAlignment="1" applyProtection="1">
      <alignment horizontal="left"/>
      <protection/>
    </xf>
    <xf numFmtId="49" fontId="3" fillId="0" borderId="17" xfId="0" applyNumberFormat="1" applyFont="1" applyFill="1" applyBorder="1" applyAlignment="1" applyProtection="1">
      <alignment horizontal="left"/>
      <protection/>
    </xf>
    <xf numFmtId="49" fontId="3" fillId="0" borderId="18" xfId="0" applyNumberFormat="1" applyFont="1" applyFill="1" applyBorder="1" applyAlignment="1" applyProtection="1">
      <alignment horizontal="left"/>
      <protection/>
    </xf>
    <xf numFmtId="49" fontId="3" fillId="0" borderId="19" xfId="0" applyNumberFormat="1" applyFont="1" applyFill="1" applyBorder="1" applyAlignment="1" applyProtection="1">
      <alignment horizontal="left"/>
      <protection/>
    </xf>
    <xf numFmtId="49" fontId="14" fillId="0" borderId="20" xfId="0" applyNumberFormat="1" applyFont="1" applyFill="1" applyBorder="1" applyAlignment="1" applyProtection="1">
      <alignment horizontal="left"/>
      <protection/>
    </xf>
    <xf numFmtId="49" fontId="14" fillId="0" borderId="21" xfId="0" applyNumberFormat="1" applyFont="1" applyFill="1" applyBorder="1" applyAlignment="1" applyProtection="1">
      <alignment horizontal="left"/>
      <protection/>
    </xf>
    <xf numFmtId="49" fontId="10" fillId="0" borderId="23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0" fillId="0" borderId="22" xfId="0" applyNumberFormat="1" applyFont="1" applyFill="1" applyBorder="1" applyAlignment="1" applyProtection="1">
      <alignment horizontal="left"/>
      <protection/>
    </xf>
    <xf numFmtId="49" fontId="10" fillId="0" borderId="21" xfId="0" applyNumberFormat="1" applyFont="1" applyFill="1" applyBorder="1" applyAlignment="1" applyProtection="1">
      <alignment horizontal="left"/>
      <protection/>
    </xf>
    <xf numFmtId="49" fontId="10" fillId="0" borderId="20" xfId="0" applyNumberFormat="1" applyFont="1" applyFill="1" applyBorder="1" applyAlignment="1" applyProtection="1">
      <alignment horizontal="left"/>
      <protection/>
    </xf>
    <xf numFmtId="49" fontId="10" fillId="0" borderId="10" xfId="0" applyNumberFormat="1" applyFont="1" applyFill="1" applyBorder="1" applyAlignment="1" applyProtection="1">
      <alignment horizontal="left"/>
      <protection/>
    </xf>
    <xf numFmtId="49" fontId="14" fillId="0" borderId="22" xfId="0" applyNumberFormat="1" applyFont="1" applyFill="1" applyBorder="1" applyAlignment="1" applyProtection="1">
      <alignment horizontal="left"/>
      <protection/>
    </xf>
    <xf numFmtId="49" fontId="14" fillId="0" borderId="23" xfId="0" applyNumberFormat="1" applyFont="1" applyFill="1" applyBorder="1" applyAlignment="1" applyProtection="1">
      <alignment horizontal="left"/>
      <protection/>
    </xf>
    <xf numFmtId="49" fontId="14" fillId="35" borderId="23" xfId="0" applyNumberFormat="1" applyFont="1" applyFill="1" applyBorder="1" applyAlignment="1" applyProtection="1">
      <alignment horizontal="left"/>
      <protection/>
    </xf>
    <xf numFmtId="49" fontId="14" fillId="0" borderId="24" xfId="0" applyNumberFormat="1" applyFont="1" applyFill="1" applyBorder="1" applyAlignment="1" applyProtection="1">
      <alignment horizontal="center"/>
      <protection/>
    </xf>
    <xf numFmtId="49" fontId="14" fillId="0" borderId="25" xfId="0" applyNumberFormat="1" applyFont="1" applyFill="1" applyBorder="1" applyAlignment="1" applyProtection="1">
      <alignment horizontal="center"/>
      <protection/>
    </xf>
    <xf numFmtId="49" fontId="14" fillId="0" borderId="26" xfId="0" applyNumberFormat="1" applyFont="1" applyFill="1" applyBorder="1" applyAlignment="1" applyProtection="1">
      <alignment horizontal="center"/>
      <protection/>
    </xf>
    <xf numFmtId="49" fontId="14" fillId="0" borderId="27" xfId="0" applyNumberFormat="1" applyFont="1" applyFill="1" applyBorder="1" applyAlignment="1" applyProtection="1">
      <alignment horizontal="center"/>
      <protection/>
    </xf>
    <xf numFmtId="49" fontId="14" fillId="0" borderId="35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10" fillId="0" borderId="22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49" fontId="5" fillId="0" borderId="22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0" fontId="5" fillId="0" borderId="52" xfId="45" applyFont="1" applyFill="1" applyBorder="1" applyAlignment="1" applyProtection="1">
      <alignment horizontal="left" indent="1"/>
      <protection/>
    </xf>
    <xf numFmtId="0" fontId="7" fillId="34" borderId="53" xfId="45" applyFont="1" applyFill="1" applyBorder="1" applyAlignment="1" applyProtection="1">
      <alignment horizontal="left" indent="2"/>
      <protection locked="0"/>
    </xf>
    <xf numFmtId="0" fontId="5" fillId="0" borderId="54" xfId="45" applyFont="1" applyFill="1" applyBorder="1" applyAlignment="1" applyProtection="1">
      <alignment horizontal="left" indent="1"/>
      <protection/>
    </xf>
    <xf numFmtId="164" fontId="8" fillId="34" borderId="55" xfId="45" applyNumberFormat="1" applyFont="1" applyFill="1" applyBorder="1" applyAlignment="1" applyProtection="1">
      <alignment horizontal="left" indent="2"/>
      <protection/>
    </xf>
    <xf numFmtId="0" fontId="5" fillId="0" borderId="54" xfId="45" applyFont="1" applyBorder="1" applyAlignment="1">
      <alignment horizontal="center"/>
      <protection/>
    </xf>
    <xf numFmtId="0" fontId="7" fillId="34" borderId="55" xfId="45" applyFont="1" applyFill="1" applyBorder="1" applyAlignment="1">
      <alignment horizontal="left" indent="2"/>
      <protection/>
    </xf>
    <xf numFmtId="0" fontId="5" fillId="0" borderId="56" xfId="45" applyFont="1" applyFill="1" applyBorder="1" applyAlignment="1" applyProtection="1">
      <alignment horizontal="left" indent="1"/>
      <protection/>
    </xf>
    <xf numFmtId="164" fontId="8" fillId="34" borderId="32" xfId="45" applyNumberFormat="1" applyFont="1" applyFill="1" applyBorder="1" applyAlignment="1" applyProtection="1">
      <alignment horizontal="left" indent="2"/>
      <protection locked="0"/>
    </xf>
    <xf numFmtId="165" fontId="7" fillId="34" borderId="57" xfId="45" applyNumberFormat="1" applyFont="1" applyFill="1" applyBorder="1" applyAlignment="1">
      <alignment horizontal="left" indent="2"/>
      <protection/>
    </xf>
    <xf numFmtId="0" fontId="7" fillId="34" borderId="34" xfId="45" applyFont="1" applyFill="1" applyBorder="1" applyAlignment="1" applyProtection="1">
      <alignment horizontal="left" vertical="center" indent="2"/>
      <protection locked="0"/>
    </xf>
    <xf numFmtId="0" fontId="7" fillId="34" borderId="58" xfId="45" applyFont="1" applyFill="1" applyBorder="1" applyAlignment="1" applyProtection="1">
      <alignment horizontal="left" vertical="center" indent="2"/>
      <protection locked="0"/>
    </xf>
    <xf numFmtId="0" fontId="0" fillId="34" borderId="26" xfId="45" applyFont="1" applyFill="1" applyBorder="1" applyAlignment="1" applyProtection="1">
      <alignment horizontal="left" indent="2"/>
      <protection locked="0"/>
    </xf>
    <xf numFmtId="0" fontId="14" fillId="34" borderId="26" xfId="45" applyFont="1" applyFill="1" applyBorder="1" applyAlignment="1" applyProtection="1">
      <alignment horizontal="left" indent="2"/>
      <protection locked="0"/>
    </xf>
    <xf numFmtId="0" fontId="0" fillId="34" borderId="59" xfId="45" applyFont="1" applyFill="1" applyBorder="1" applyAlignment="1" applyProtection="1">
      <alignment horizontal="left" indent="2"/>
      <protection locked="0"/>
    </xf>
    <xf numFmtId="0" fontId="14" fillId="34" borderId="59" xfId="45" applyFont="1" applyFill="1" applyBorder="1" applyAlignment="1" applyProtection="1">
      <alignment horizontal="left" indent="2"/>
      <protection locked="0"/>
    </xf>
    <xf numFmtId="0" fontId="0" fillId="34" borderId="23" xfId="45" applyFont="1" applyFill="1" applyBorder="1" applyAlignment="1" applyProtection="1">
      <alignment horizontal="left" indent="2"/>
      <protection locked="0"/>
    </xf>
    <xf numFmtId="0" fontId="14" fillId="34" borderId="23" xfId="45" applyFont="1" applyFill="1" applyBorder="1" applyAlignment="1" applyProtection="1">
      <alignment horizontal="left" indent="2"/>
      <protection locked="0"/>
    </xf>
    <xf numFmtId="49" fontId="0" fillId="34" borderId="55" xfId="45" applyNumberFormat="1" applyFont="1" applyFill="1" applyBorder="1" applyAlignment="1" applyProtection="1">
      <alignment horizontal="left" indent="2"/>
      <protection locked="0"/>
    </xf>
    <xf numFmtId="49" fontId="14" fillId="34" borderId="55" xfId="45" applyNumberFormat="1" applyFont="1" applyFill="1" applyBorder="1" applyAlignment="1" applyProtection="1">
      <alignment horizontal="left" indent="2"/>
      <protection locked="0"/>
    </xf>
    <xf numFmtId="0" fontId="4" fillId="0" borderId="25" xfId="45" applyFont="1" applyBorder="1" applyAlignment="1" applyProtection="1">
      <alignment horizontal="center"/>
      <protection/>
    </xf>
    <xf numFmtId="0" fontId="7" fillId="0" borderId="26" xfId="45" applyFont="1" applyBorder="1" applyAlignment="1" applyProtection="1">
      <alignment horizontal="center"/>
      <protection/>
    </xf>
    <xf numFmtId="0" fontId="16" fillId="36" borderId="60" xfId="0" applyFont="1" applyFill="1" applyBorder="1" applyAlignment="1" applyProtection="1">
      <alignment horizontal="center" vertical="center"/>
      <protection/>
    </xf>
    <xf numFmtId="0" fontId="16" fillId="36" borderId="18" xfId="0" applyFont="1" applyFill="1" applyBorder="1" applyAlignment="1" applyProtection="1">
      <alignment horizontal="center" vertical="center"/>
      <protection/>
    </xf>
    <xf numFmtId="0" fontId="0" fillId="34" borderId="36" xfId="45" applyFont="1" applyFill="1" applyBorder="1" applyAlignment="1" applyProtection="1">
      <alignment horizontal="left" indent="2"/>
      <protection locked="0"/>
    </xf>
    <xf numFmtId="0" fontId="14" fillId="34" borderId="46" xfId="45" applyFont="1" applyFill="1" applyBorder="1" applyAlignment="1" applyProtection="1">
      <alignment horizontal="left" indent="2"/>
      <protection locked="0"/>
    </xf>
    <xf numFmtId="49" fontId="0" fillId="34" borderId="36" xfId="45" applyNumberFormat="1" applyFont="1" applyFill="1" applyBorder="1" applyAlignment="1" applyProtection="1">
      <alignment horizontal="left" indent="2"/>
      <protection locked="0"/>
    </xf>
    <xf numFmtId="49" fontId="14" fillId="34" borderId="21" xfId="45" applyNumberFormat="1" applyFont="1" applyFill="1" applyBorder="1" applyAlignment="1" applyProtection="1">
      <alignment horizontal="left" indent="2"/>
      <protection locked="0"/>
    </xf>
    <xf numFmtId="49" fontId="14" fillId="34" borderId="61" xfId="45" applyNumberFormat="1" applyFont="1" applyFill="1" applyBorder="1" applyAlignment="1" applyProtection="1">
      <alignment horizontal="left" indent="2"/>
      <protection locked="0"/>
    </xf>
    <xf numFmtId="0" fontId="4" fillId="0" borderId="62" xfId="45" applyFont="1" applyBorder="1" applyAlignment="1" applyProtection="1">
      <alignment horizontal="center"/>
      <protection/>
    </xf>
    <xf numFmtId="0" fontId="4" fillId="0" borderId="63" xfId="45" applyFont="1" applyBorder="1" applyAlignment="1" applyProtection="1">
      <alignment horizontal="center"/>
      <protection/>
    </xf>
    <xf numFmtId="0" fontId="7" fillId="0" borderId="36" xfId="45" applyFont="1" applyBorder="1" applyAlignment="1" applyProtection="1">
      <alignment horizontal="center"/>
      <protection/>
    </xf>
    <xf numFmtId="0" fontId="7" fillId="0" borderId="46" xfId="45" applyFont="1" applyBorder="1" applyAlignment="1" applyProtection="1">
      <alignment horizontal="center"/>
      <protection/>
    </xf>
    <xf numFmtId="0" fontId="5" fillId="0" borderId="64" xfId="45" applyFont="1" applyFill="1" applyBorder="1" applyAlignment="1" applyProtection="1">
      <alignment horizontal="left" indent="1"/>
      <protection/>
    </xf>
    <xf numFmtId="0" fontId="5" fillId="0" borderId="65" xfId="45" applyFont="1" applyFill="1" applyBorder="1" applyAlignment="1" applyProtection="1">
      <alignment horizontal="left" indent="1"/>
      <protection/>
    </xf>
    <xf numFmtId="0" fontId="7" fillId="34" borderId="62" xfId="45" applyFont="1" applyFill="1" applyBorder="1" applyAlignment="1" applyProtection="1">
      <alignment horizontal="left" vertical="center" indent="2"/>
      <protection locked="0"/>
    </xf>
    <xf numFmtId="0" fontId="7" fillId="34" borderId="63" xfId="45" applyFont="1" applyFill="1" applyBorder="1" applyAlignment="1" applyProtection="1">
      <alignment horizontal="left" vertical="center" indent="2"/>
      <protection locked="0"/>
    </xf>
    <xf numFmtId="0" fontId="7" fillId="34" borderId="66" xfId="45" applyFont="1" applyFill="1" applyBorder="1" applyAlignment="1" applyProtection="1">
      <alignment horizontal="left" vertical="center" indent="2"/>
      <protection locked="0"/>
    </xf>
    <xf numFmtId="0" fontId="0" fillId="34" borderId="67" xfId="45" applyFont="1" applyFill="1" applyBorder="1" applyAlignment="1" applyProtection="1">
      <alignment horizontal="left" indent="2"/>
      <protection locked="0"/>
    </xf>
    <xf numFmtId="0" fontId="14" fillId="34" borderId="68" xfId="45" applyFont="1" applyFill="1" applyBorder="1" applyAlignment="1" applyProtection="1">
      <alignment horizontal="left" indent="2"/>
      <protection locked="0"/>
    </xf>
    <xf numFmtId="0" fontId="14" fillId="34" borderId="40" xfId="45" applyFont="1" applyFill="1" applyBorder="1" applyAlignment="1" applyProtection="1">
      <alignment horizontal="left" indent="2"/>
      <protection locked="0"/>
    </xf>
    <xf numFmtId="0" fontId="14" fillId="34" borderId="69" xfId="45" applyFont="1" applyFill="1" applyBorder="1" applyAlignment="1" applyProtection="1">
      <alignment horizontal="left" indent="2"/>
      <protection locked="0"/>
    </xf>
    <xf numFmtId="0" fontId="5" fillId="0" borderId="70" xfId="45" applyFont="1" applyFill="1" applyBorder="1" applyAlignment="1" applyProtection="1">
      <alignment horizontal="left" indent="1"/>
      <protection/>
    </xf>
    <xf numFmtId="0" fontId="5" fillId="0" borderId="71" xfId="45" applyFont="1" applyFill="1" applyBorder="1" applyAlignment="1" applyProtection="1">
      <alignment horizontal="left" indent="1"/>
      <protection/>
    </xf>
    <xf numFmtId="0" fontId="5" fillId="0" borderId="46" xfId="45" applyFont="1" applyFill="1" applyBorder="1" applyAlignment="1" applyProtection="1">
      <alignment horizontal="left" indent="1"/>
      <protection/>
    </xf>
    <xf numFmtId="0" fontId="5" fillId="0" borderId="71" xfId="45" applyFont="1" applyBorder="1" applyAlignment="1">
      <alignment horizontal="center"/>
      <protection/>
    </xf>
    <xf numFmtId="0" fontId="5" fillId="0" borderId="46" xfId="45" applyFont="1" applyBorder="1" applyAlignment="1">
      <alignment horizontal="center"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28575</xdr:rowOff>
    </xdr:from>
    <xdr:to>
      <xdr:col>2</xdr:col>
      <xdr:colOff>371475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19075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35</xdr:row>
      <xdr:rowOff>28575</xdr:rowOff>
    </xdr:from>
    <xdr:to>
      <xdr:col>2</xdr:col>
      <xdr:colOff>371475</xdr:colOff>
      <xdr:row>38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6848475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70</xdr:row>
      <xdr:rowOff>28575</xdr:rowOff>
    </xdr:from>
    <xdr:to>
      <xdr:col>2</xdr:col>
      <xdr:colOff>371475</xdr:colOff>
      <xdr:row>73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3668375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104</xdr:row>
      <xdr:rowOff>28575</xdr:rowOff>
    </xdr:from>
    <xdr:to>
      <xdr:col>2</xdr:col>
      <xdr:colOff>371475</xdr:colOff>
      <xdr:row>107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0297775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139</xdr:row>
      <xdr:rowOff>28575</xdr:rowOff>
    </xdr:from>
    <xdr:to>
      <xdr:col>2</xdr:col>
      <xdr:colOff>371475</xdr:colOff>
      <xdr:row>142</xdr:row>
      <xdr:rowOff>47625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117675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173</xdr:row>
      <xdr:rowOff>28575</xdr:rowOff>
    </xdr:from>
    <xdr:to>
      <xdr:col>2</xdr:col>
      <xdr:colOff>371475</xdr:colOff>
      <xdr:row>176</xdr:row>
      <xdr:rowOff>47625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3747075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28575</xdr:rowOff>
    </xdr:from>
    <xdr:to>
      <xdr:col>2</xdr:col>
      <xdr:colOff>371475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905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37</xdr:row>
      <xdr:rowOff>28575</xdr:rowOff>
    </xdr:from>
    <xdr:to>
      <xdr:col>2</xdr:col>
      <xdr:colOff>371475</xdr:colOff>
      <xdr:row>40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2104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72</xdr:row>
      <xdr:rowOff>28575</xdr:rowOff>
    </xdr:from>
    <xdr:to>
      <xdr:col>2</xdr:col>
      <xdr:colOff>371475</xdr:colOff>
      <xdr:row>75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402080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107</xdr:row>
      <xdr:rowOff>28575</xdr:rowOff>
    </xdr:from>
    <xdr:to>
      <xdr:col>2</xdr:col>
      <xdr:colOff>371475</xdr:colOff>
      <xdr:row>110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83117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142</xdr:row>
      <xdr:rowOff>28575</xdr:rowOff>
    </xdr:from>
    <xdr:to>
      <xdr:col>2</xdr:col>
      <xdr:colOff>371475</xdr:colOff>
      <xdr:row>145</xdr:row>
      <xdr:rowOff>47625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4155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28575</xdr:rowOff>
    </xdr:from>
    <xdr:to>
      <xdr:col>2</xdr:col>
      <xdr:colOff>371475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907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35</xdr:row>
      <xdr:rowOff>28575</xdr:rowOff>
    </xdr:from>
    <xdr:to>
      <xdr:col>2</xdr:col>
      <xdr:colOff>371475</xdr:colOff>
      <xdr:row>38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84847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69</xdr:row>
      <xdr:rowOff>28575</xdr:rowOff>
    </xdr:from>
    <xdr:to>
      <xdr:col>2</xdr:col>
      <xdr:colOff>371475</xdr:colOff>
      <xdr:row>72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47787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104</xdr:row>
      <xdr:rowOff>28575</xdr:rowOff>
    </xdr:from>
    <xdr:to>
      <xdr:col>2</xdr:col>
      <xdr:colOff>371475</xdr:colOff>
      <xdr:row>107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29777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139</xdr:row>
      <xdr:rowOff>28575</xdr:rowOff>
    </xdr:from>
    <xdr:to>
      <xdr:col>2</xdr:col>
      <xdr:colOff>371475</xdr:colOff>
      <xdr:row>142</xdr:row>
      <xdr:rowOff>47625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11767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174</xdr:row>
      <xdr:rowOff>28575</xdr:rowOff>
    </xdr:from>
    <xdr:to>
      <xdr:col>2</xdr:col>
      <xdr:colOff>371475</xdr:colOff>
      <xdr:row>177</xdr:row>
      <xdr:rowOff>47625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93757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208</xdr:row>
      <xdr:rowOff>28575</xdr:rowOff>
    </xdr:from>
    <xdr:to>
      <xdr:col>2</xdr:col>
      <xdr:colOff>371475</xdr:colOff>
      <xdr:row>211</xdr:row>
      <xdr:rowOff>47625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056697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243</xdr:row>
      <xdr:rowOff>28575</xdr:rowOff>
    </xdr:from>
    <xdr:to>
      <xdr:col>2</xdr:col>
      <xdr:colOff>371475</xdr:colOff>
      <xdr:row>246</xdr:row>
      <xdr:rowOff>47625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738687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420677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28575</xdr:rowOff>
    </xdr:from>
    <xdr:to>
      <xdr:col>2</xdr:col>
      <xdr:colOff>371475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90550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38</xdr:row>
      <xdr:rowOff>28575</xdr:rowOff>
    </xdr:from>
    <xdr:to>
      <xdr:col>2</xdr:col>
      <xdr:colOff>371475</xdr:colOff>
      <xdr:row>41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400925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73</xdr:row>
      <xdr:rowOff>28575</xdr:rowOff>
    </xdr:from>
    <xdr:to>
      <xdr:col>2</xdr:col>
      <xdr:colOff>371475</xdr:colOff>
      <xdr:row>76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4211300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108</xdr:row>
      <xdr:rowOff>28575</xdr:rowOff>
    </xdr:from>
    <xdr:to>
      <xdr:col>2</xdr:col>
      <xdr:colOff>371475</xdr:colOff>
      <xdr:row>111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021675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143</xdr:row>
      <xdr:rowOff>28575</xdr:rowOff>
    </xdr:from>
    <xdr:to>
      <xdr:col>2</xdr:col>
      <xdr:colOff>371475</xdr:colOff>
      <xdr:row>146</xdr:row>
      <xdr:rowOff>47625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832050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.140625" style="0" customWidth="1"/>
  </cols>
  <sheetData>
    <row r="1" ht="15" thickBot="1"/>
    <row r="2" spans="1:10" ht="17.25">
      <c r="A2" s="1"/>
      <c r="B2" s="2" t="s">
        <v>0</v>
      </c>
      <c r="C2" s="3"/>
      <c r="D2" s="3"/>
      <c r="E2" s="4"/>
      <c r="F2" s="5"/>
      <c r="G2" s="6"/>
      <c r="H2" s="6"/>
      <c r="I2" s="8"/>
      <c r="J2" s="8"/>
    </row>
    <row r="3" spans="1:10" ht="15">
      <c r="A3" s="1"/>
      <c r="B3" s="7" t="s">
        <v>40</v>
      </c>
      <c r="C3" s="8"/>
      <c r="D3" s="8"/>
      <c r="E3" s="9"/>
      <c r="F3" s="5"/>
      <c r="G3" s="6"/>
      <c r="H3" s="6"/>
      <c r="I3" s="8"/>
      <c r="J3" s="8"/>
    </row>
    <row r="4" spans="1:10" ht="15.75" thickBot="1">
      <c r="A4" s="1"/>
      <c r="B4" s="10" t="s">
        <v>103</v>
      </c>
      <c r="C4" s="11"/>
      <c r="D4" s="11"/>
      <c r="E4" s="12"/>
      <c r="F4" s="5"/>
      <c r="G4" s="6"/>
      <c r="H4" s="6"/>
      <c r="I4" s="8"/>
      <c r="J4" s="8"/>
    </row>
    <row r="5" spans="1:10" ht="15">
      <c r="A5" s="13"/>
      <c r="B5" s="14"/>
      <c r="C5" s="14"/>
      <c r="D5" s="14"/>
      <c r="E5" s="14"/>
      <c r="F5" s="13"/>
      <c r="G5" s="13"/>
      <c r="H5" s="13"/>
      <c r="I5" s="8"/>
      <c r="J5" s="8"/>
    </row>
    <row r="6" spans="1:10" ht="14.25">
      <c r="A6" s="101"/>
      <c r="B6" s="101" t="s">
        <v>3</v>
      </c>
      <c r="C6" s="101" t="s">
        <v>104</v>
      </c>
      <c r="D6" s="101" t="s">
        <v>5</v>
      </c>
      <c r="E6" s="101" t="s">
        <v>105</v>
      </c>
      <c r="F6" s="101" t="s">
        <v>59</v>
      </c>
      <c r="G6" s="101" t="s">
        <v>65</v>
      </c>
      <c r="H6" s="101" t="s">
        <v>106</v>
      </c>
      <c r="I6" s="102"/>
      <c r="J6" s="103"/>
    </row>
    <row r="7" spans="1:10" ht="14.25">
      <c r="A7" s="101" t="s">
        <v>6</v>
      </c>
      <c r="B7" s="101" t="s">
        <v>107</v>
      </c>
      <c r="C7" s="101" t="s">
        <v>19</v>
      </c>
      <c r="D7" s="101" t="s">
        <v>20</v>
      </c>
      <c r="E7" s="101" t="s">
        <v>10</v>
      </c>
      <c r="F7" s="101" t="s">
        <v>126</v>
      </c>
      <c r="G7" s="101" t="s">
        <v>127</v>
      </c>
      <c r="H7" s="101" t="s">
        <v>6</v>
      </c>
      <c r="I7" s="102"/>
      <c r="J7" s="103"/>
    </row>
    <row r="8" spans="1:10" ht="14.25">
      <c r="A8" s="101" t="s">
        <v>10</v>
      </c>
      <c r="B8" s="101" t="s">
        <v>108</v>
      </c>
      <c r="C8" s="101" t="s">
        <v>32</v>
      </c>
      <c r="D8" s="101" t="s">
        <v>109</v>
      </c>
      <c r="E8" s="101" t="s">
        <v>128</v>
      </c>
      <c r="F8" s="101" t="s">
        <v>129</v>
      </c>
      <c r="G8" s="101" t="s">
        <v>130</v>
      </c>
      <c r="H8" s="101" t="s">
        <v>11</v>
      </c>
      <c r="I8" s="102"/>
      <c r="J8" s="103"/>
    </row>
    <row r="9" spans="1:10" ht="14.25">
      <c r="A9" s="101" t="s">
        <v>11</v>
      </c>
      <c r="B9" s="101" t="s">
        <v>110</v>
      </c>
      <c r="C9" s="101" t="s">
        <v>29</v>
      </c>
      <c r="D9" s="101" t="s">
        <v>111</v>
      </c>
      <c r="E9" s="101" t="s">
        <v>6</v>
      </c>
      <c r="F9" s="101" t="s">
        <v>131</v>
      </c>
      <c r="G9" s="101" t="s">
        <v>132</v>
      </c>
      <c r="H9" s="101" t="s">
        <v>10</v>
      </c>
      <c r="I9" s="102"/>
      <c r="J9" s="103"/>
    </row>
    <row r="10" spans="1:10" ht="14.25">
      <c r="A10" s="104"/>
      <c r="B10" s="104"/>
      <c r="C10" s="105"/>
      <c r="D10" s="105"/>
      <c r="E10" s="105"/>
      <c r="F10" s="105"/>
      <c r="G10" s="105"/>
      <c r="H10" s="105"/>
      <c r="I10" s="106"/>
      <c r="J10" s="106"/>
    </row>
    <row r="11" spans="1:10" ht="14.25">
      <c r="A11" s="103"/>
      <c r="B11" s="107"/>
      <c r="C11" s="101"/>
      <c r="D11" s="101" t="s">
        <v>112</v>
      </c>
      <c r="E11" s="101" t="s">
        <v>113</v>
      </c>
      <c r="F11" s="101" t="s">
        <v>114</v>
      </c>
      <c r="G11" s="101" t="s">
        <v>115</v>
      </c>
      <c r="H11" s="101" t="s">
        <v>116</v>
      </c>
      <c r="I11" s="101" t="s">
        <v>117</v>
      </c>
      <c r="J11" s="101" t="s">
        <v>77</v>
      </c>
    </row>
    <row r="12" spans="1:10" ht="14.25">
      <c r="A12" s="103"/>
      <c r="B12" s="107"/>
      <c r="C12" s="101" t="s">
        <v>118</v>
      </c>
      <c r="D12" s="101" t="s">
        <v>24</v>
      </c>
      <c r="E12" s="101" t="s">
        <v>13</v>
      </c>
      <c r="F12" s="101" t="s">
        <v>24</v>
      </c>
      <c r="G12" s="101"/>
      <c r="H12" s="101"/>
      <c r="I12" s="101" t="s">
        <v>24</v>
      </c>
      <c r="J12" s="101" t="s">
        <v>10</v>
      </c>
    </row>
    <row r="13" spans="1:10" ht="14.25">
      <c r="A13" s="103"/>
      <c r="B13" s="107"/>
      <c r="C13" s="101" t="s">
        <v>119</v>
      </c>
      <c r="D13" s="101" t="s">
        <v>133</v>
      </c>
      <c r="E13" s="101" t="s">
        <v>13</v>
      </c>
      <c r="F13" s="101" t="s">
        <v>134</v>
      </c>
      <c r="G13" s="101" t="s">
        <v>133</v>
      </c>
      <c r="H13" s="101" t="s">
        <v>133</v>
      </c>
      <c r="I13" s="101" t="s">
        <v>119</v>
      </c>
      <c r="J13" s="101" t="s">
        <v>6</v>
      </c>
    </row>
    <row r="14" spans="1:10" ht="14.25">
      <c r="A14" s="103"/>
      <c r="B14" s="107"/>
      <c r="C14" s="101" t="s">
        <v>120</v>
      </c>
      <c r="D14" s="101" t="s">
        <v>24</v>
      </c>
      <c r="E14" s="101" t="s">
        <v>13</v>
      </c>
      <c r="F14" s="101" t="s">
        <v>134</v>
      </c>
      <c r="G14" s="101"/>
      <c r="H14" s="101"/>
      <c r="I14" s="101" t="s">
        <v>24</v>
      </c>
      <c r="J14" s="101" t="s">
        <v>11</v>
      </c>
    </row>
    <row r="15" spans="1:10" ht="15">
      <c r="A15" s="6"/>
      <c r="B15" s="6"/>
      <c r="C15" s="15"/>
      <c r="D15" s="15"/>
      <c r="E15" s="15"/>
      <c r="F15" s="15"/>
      <c r="G15" s="15"/>
      <c r="H15" s="15"/>
      <c r="I15" s="108"/>
      <c r="J15" s="109"/>
    </row>
    <row r="16" spans="1:10" ht="14.25">
      <c r="A16" s="101"/>
      <c r="B16" s="101" t="s">
        <v>3</v>
      </c>
      <c r="C16" s="101" t="s">
        <v>121</v>
      </c>
      <c r="D16" s="101" t="s">
        <v>5</v>
      </c>
      <c r="E16" s="101" t="s">
        <v>105</v>
      </c>
      <c r="F16" s="101" t="s">
        <v>59</v>
      </c>
      <c r="G16" s="101" t="s">
        <v>65</v>
      </c>
      <c r="H16" s="101" t="s">
        <v>106</v>
      </c>
      <c r="I16" s="102"/>
      <c r="J16" s="103"/>
    </row>
    <row r="17" spans="1:10" ht="14.25">
      <c r="A17" s="101" t="s">
        <v>6</v>
      </c>
      <c r="B17" s="101" t="s">
        <v>122</v>
      </c>
      <c r="C17" s="101" t="s">
        <v>12</v>
      </c>
      <c r="D17" s="101" t="s">
        <v>16</v>
      </c>
      <c r="E17" s="101" t="s">
        <v>10</v>
      </c>
      <c r="F17" s="101" t="s">
        <v>135</v>
      </c>
      <c r="G17" s="101" t="s">
        <v>138</v>
      </c>
      <c r="H17" s="101" t="s">
        <v>6</v>
      </c>
      <c r="I17" s="102"/>
      <c r="J17" s="103"/>
    </row>
    <row r="18" spans="1:10" ht="14.25">
      <c r="A18" s="101" t="s">
        <v>10</v>
      </c>
      <c r="B18" s="101" t="s">
        <v>123</v>
      </c>
      <c r="C18" s="101" t="s">
        <v>30</v>
      </c>
      <c r="D18" s="101" t="s">
        <v>102</v>
      </c>
      <c r="E18" s="101" t="s">
        <v>6</v>
      </c>
      <c r="F18" s="101" t="s">
        <v>136</v>
      </c>
      <c r="G18" s="101" t="s">
        <v>139</v>
      </c>
      <c r="H18" s="101" t="s">
        <v>10</v>
      </c>
      <c r="I18" s="102"/>
      <c r="J18" s="103"/>
    </row>
    <row r="19" spans="1:10" ht="14.25">
      <c r="A19" s="101" t="s">
        <v>11</v>
      </c>
      <c r="B19" s="101" t="s">
        <v>124</v>
      </c>
      <c r="C19" s="101" t="s">
        <v>33</v>
      </c>
      <c r="D19" s="101" t="s">
        <v>125</v>
      </c>
      <c r="E19" s="101" t="s">
        <v>128</v>
      </c>
      <c r="F19" s="101" t="s">
        <v>137</v>
      </c>
      <c r="G19" s="101" t="s">
        <v>140</v>
      </c>
      <c r="H19" s="101" t="s">
        <v>11</v>
      </c>
      <c r="I19" s="102"/>
      <c r="J19" s="103"/>
    </row>
    <row r="20" spans="1:10" ht="14.25">
      <c r="A20" s="104"/>
      <c r="B20" s="104"/>
      <c r="C20" s="105"/>
      <c r="D20" s="105"/>
      <c r="E20" s="105"/>
      <c r="F20" s="105"/>
      <c r="G20" s="105"/>
      <c r="H20" s="105"/>
      <c r="I20" s="106"/>
      <c r="J20" s="106"/>
    </row>
    <row r="21" spans="1:10" ht="14.25">
      <c r="A21" s="103"/>
      <c r="B21" s="107"/>
      <c r="C21" s="101"/>
      <c r="D21" s="101" t="s">
        <v>112</v>
      </c>
      <c r="E21" s="101" t="s">
        <v>113</v>
      </c>
      <c r="F21" s="101" t="s">
        <v>114</v>
      </c>
      <c r="G21" s="101" t="s">
        <v>115</v>
      </c>
      <c r="H21" s="101" t="s">
        <v>116</v>
      </c>
      <c r="I21" s="101" t="s">
        <v>117</v>
      </c>
      <c r="J21" s="101" t="s">
        <v>77</v>
      </c>
    </row>
    <row r="22" spans="1:10" ht="14.25">
      <c r="A22" s="103"/>
      <c r="B22" s="107"/>
      <c r="C22" s="101" t="s">
        <v>118</v>
      </c>
      <c r="D22" s="101" t="s">
        <v>24</v>
      </c>
      <c r="E22" s="101" t="s">
        <v>24</v>
      </c>
      <c r="F22" s="101" t="s">
        <v>24</v>
      </c>
      <c r="G22" s="101"/>
      <c r="H22" s="101"/>
      <c r="I22" s="101" t="s">
        <v>24</v>
      </c>
      <c r="J22" s="101" t="s">
        <v>10</v>
      </c>
    </row>
    <row r="23" spans="1:10" ht="14.25">
      <c r="A23" s="103"/>
      <c r="B23" s="107"/>
      <c r="C23" s="101" t="s">
        <v>119</v>
      </c>
      <c r="D23" s="101" t="s">
        <v>24</v>
      </c>
      <c r="E23" s="101" t="s">
        <v>24</v>
      </c>
      <c r="F23" s="101" t="s">
        <v>24</v>
      </c>
      <c r="G23" s="101"/>
      <c r="H23" s="101"/>
      <c r="I23" s="101" t="s">
        <v>24</v>
      </c>
      <c r="J23" s="101" t="s">
        <v>6</v>
      </c>
    </row>
    <row r="24" spans="1:10" ht="14.25">
      <c r="A24" s="103"/>
      <c r="B24" s="107"/>
      <c r="C24" s="101" t="s">
        <v>120</v>
      </c>
      <c r="D24" s="101" t="s">
        <v>119</v>
      </c>
      <c r="E24" s="101" t="s">
        <v>24</v>
      </c>
      <c r="F24" s="101" t="s">
        <v>24</v>
      </c>
      <c r="G24" s="101" t="s">
        <v>24</v>
      </c>
      <c r="H24" s="101"/>
      <c r="I24" s="101" t="s">
        <v>13</v>
      </c>
      <c r="J24" s="101" t="s">
        <v>11</v>
      </c>
    </row>
    <row r="25" spans="1:10" ht="15">
      <c r="A25" s="6"/>
      <c r="B25" s="6"/>
      <c r="C25" s="15"/>
      <c r="D25" s="15"/>
      <c r="E25" s="15"/>
      <c r="F25" s="15"/>
      <c r="G25" s="15"/>
      <c r="H25" s="15"/>
      <c r="I25" s="108"/>
      <c r="J25" s="109"/>
    </row>
    <row r="26" spans="1:10" ht="15">
      <c r="A26" s="6"/>
      <c r="B26" s="6"/>
      <c r="C26" s="6"/>
      <c r="D26" s="6"/>
      <c r="E26" s="6"/>
      <c r="F26" s="6"/>
      <c r="G26" s="6"/>
      <c r="H26" s="6"/>
      <c r="I26" s="17"/>
      <c r="J26" s="8"/>
    </row>
    <row r="27" spans="1:10" ht="15">
      <c r="A27" s="6"/>
      <c r="B27" s="6"/>
      <c r="C27" s="6"/>
      <c r="D27" s="6"/>
      <c r="E27" s="6"/>
      <c r="F27" s="6"/>
      <c r="G27" s="6"/>
      <c r="H27" s="6"/>
      <c r="I27" s="17"/>
      <c r="J27" s="8"/>
    </row>
    <row r="30" ht="14.25">
      <c r="H30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3.7109375" style="0" customWidth="1"/>
    <col min="2" max="2" width="6.00390625" style="0" customWidth="1"/>
    <col min="3" max="3" width="17.7109375" style="0" customWidth="1"/>
    <col min="4" max="4" width="11.57421875" style="0" customWidth="1"/>
    <col min="5" max="5" width="18.00390625" style="0" customWidth="1"/>
    <col min="6" max="6" width="17.28125" style="0" customWidth="1"/>
    <col min="7" max="7" width="16.7109375" style="0" customWidth="1"/>
    <col min="8" max="8" width="14.00390625" style="0" customWidth="1"/>
  </cols>
  <sheetData>
    <row r="1" ht="15" thickBot="1"/>
    <row r="2" spans="1:8" ht="17.25">
      <c r="A2" s="116"/>
      <c r="B2" s="117" t="s">
        <v>0</v>
      </c>
      <c r="C2" s="118"/>
      <c r="D2" s="118"/>
      <c r="E2" s="119"/>
      <c r="F2" s="120"/>
      <c r="G2" s="121"/>
      <c r="H2" s="121"/>
    </row>
    <row r="3" spans="1:8" ht="15">
      <c r="A3" s="116"/>
      <c r="B3" s="123" t="s">
        <v>288</v>
      </c>
      <c r="C3" s="122"/>
      <c r="D3" s="122"/>
      <c r="E3" s="124"/>
      <c r="F3" s="120"/>
      <c r="G3" s="121"/>
      <c r="H3" s="121"/>
    </row>
    <row r="4" spans="1:8" ht="15.75" thickBot="1">
      <c r="A4" s="116"/>
      <c r="B4" s="125" t="s">
        <v>289</v>
      </c>
      <c r="C4" s="126"/>
      <c r="D4" s="126"/>
      <c r="E4" s="127"/>
      <c r="F4" s="120"/>
      <c r="G4" s="121"/>
      <c r="H4" s="121"/>
    </row>
    <row r="5" spans="1:8" ht="14.25">
      <c r="A5" s="128"/>
      <c r="B5" s="129"/>
      <c r="C5" s="129"/>
      <c r="D5" s="129"/>
      <c r="E5" s="137"/>
      <c r="F5" s="121"/>
      <c r="G5" s="121"/>
      <c r="H5" s="121"/>
    </row>
    <row r="6" spans="1:8" ht="14.25">
      <c r="A6" s="138"/>
      <c r="B6" s="138" t="s">
        <v>3</v>
      </c>
      <c r="C6" s="138" t="s">
        <v>4</v>
      </c>
      <c r="D6" s="138" t="s">
        <v>5</v>
      </c>
      <c r="E6" s="120"/>
      <c r="F6" s="121"/>
      <c r="G6" s="121"/>
      <c r="H6" s="121"/>
    </row>
    <row r="7" spans="1:8" ht="14.25">
      <c r="A7" s="139" t="s">
        <v>6</v>
      </c>
      <c r="B7" s="139" t="s">
        <v>290</v>
      </c>
      <c r="C7" s="139" t="s">
        <v>48</v>
      </c>
      <c r="D7" s="139" t="s">
        <v>9</v>
      </c>
      <c r="E7" s="140" t="s">
        <v>48</v>
      </c>
      <c r="F7" s="121"/>
      <c r="G7" s="121"/>
      <c r="H7" s="121"/>
    </row>
    <row r="8" spans="1:8" ht="14.25">
      <c r="A8" s="139" t="s">
        <v>10</v>
      </c>
      <c r="B8" s="139" t="s">
        <v>291</v>
      </c>
      <c r="C8" s="139" t="s">
        <v>86</v>
      </c>
      <c r="D8" s="139" t="s">
        <v>111</v>
      </c>
      <c r="E8" s="141" t="s">
        <v>292</v>
      </c>
      <c r="F8" s="140" t="s">
        <v>48</v>
      </c>
      <c r="G8" s="121"/>
      <c r="H8" s="121"/>
    </row>
    <row r="9" spans="1:8" ht="14.25">
      <c r="A9" s="138" t="s">
        <v>11</v>
      </c>
      <c r="B9" s="138" t="s">
        <v>293</v>
      </c>
      <c r="C9" s="138" t="s">
        <v>88</v>
      </c>
      <c r="D9" s="138" t="s">
        <v>111</v>
      </c>
      <c r="E9" s="142" t="s">
        <v>82</v>
      </c>
      <c r="F9" s="141" t="s">
        <v>294</v>
      </c>
      <c r="G9" s="120"/>
      <c r="H9" s="121"/>
    </row>
    <row r="10" spans="1:8" ht="14.25">
      <c r="A10" s="138" t="s">
        <v>14</v>
      </c>
      <c r="B10" s="138" t="s">
        <v>15</v>
      </c>
      <c r="C10" s="138" t="s">
        <v>82</v>
      </c>
      <c r="D10" s="138" t="s">
        <v>214</v>
      </c>
      <c r="E10" s="143" t="s">
        <v>295</v>
      </c>
      <c r="F10" s="116"/>
      <c r="G10" s="140" t="s">
        <v>48</v>
      </c>
      <c r="H10" s="121"/>
    </row>
    <row r="11" spans="1:8" ht="14.25">
      <c r="A11" s="139" t="s">
        <v>17</v>
      </c>
      <c r="B11" s="139" t="s">
        <v>296</v>
      </c>
      <c r="C11" s="139" t="s">
        <v>89</v>
      </c>
      <c r="D11" s="139" t="s">
        <v>102</v>
      </c>
      <c r="E11" s="140" t="s">
        <v>50</v>
      </c>
      <c r="F11" s="116"/>
      <c r="G11" s="141" t="s">
        <v>297</v>
      </c>
      <c r="H11" s="120"/>
    </row>
    <row r="12" spans="1:8" ht="14.25">
      <c r="A12" s="139" t="s">
        <v>21</v>
      </c>
      <c r="B12" s="139" t="s">
        <v>298</v>
      </c>
      <c r="C12" s="139" t="s">
        <v>50</v>
      </c>
      <c r="D12" s="139" t="s">
        <v>16</v>
      </c>
      <c r="E12" s="141" t="s">
        <v>299</v>
      </c>
      <c r="F12" s="142" t="s">
        <v>80</v>
      </c>
      <c r="G12" s="144"/>
      <c r="H12" s="120"/>
    </row>
    <row r="13" spans="1:8" ht="14.25">
      <c r="A13" s="138" t="s">
        <v>23</v>
      </c>
      <c r="B13" s="138" t="s">
        <v>300</v>
      </c>
      <c r="C13" s="138" t="s">
        <v>87</v>
      </c>
      <c r="D13" s="138" t="s">
        <v>102</v>
      </c>
      <c r="E13" s="142" t="s">
        <v>80</v>
      </c>
      <c r="F13" s="143" t="s">
        <v>301</v>
      </c>
      <c r="G13" s="116"/>
      <c r="H13" s="120"/>
    </row>
    <row r="14" spans="1:8" ht="14.25">
      <c r="A14" s="138" t="s">
        <v>25</v>
      </c>
      <c r="B14" s="138" t="s">
        <v>302</v>
      </c>
      <c r="C14" s="138" t="s">
        <v>80</v>
      </c>
      <c r="D14" s="138" t="s">
        <v>214</v>
      </c>
      <c r="E14" s="143" t="s">
        <v>303</v>
      </c>
      <c r="F14" s="121"/>
      <c r="G14" s="116"/>
      <c r="H14" s="142" t="s">
        <v>48</v>
      </c>
    </row>
    <row r="15" spans="1:8" ht="14.25">
      <c r="A15" s="129"/>
      <c r="B15" s="129"/>
      <c r="C15" s="129"/>
      <c r="D15" s="129"/>
      <c r="E15" s="121"/>
      <c r="F15" s="121"/>
      <c r="G15" s="116"/>
      <c r="H15" s="141" t="s">
        <v>304</v>
      </c>
    </row>
    <row r="16" spans="1:8" ht="14.25">
      <c r="A16" s="139" t="s">
        <v>305</v>
      </c>
      <c r="B16" s="139" t="s">
        <v>306</v>
      </c>
      <c r="C16" s="139" t="s">
        <v>81</v>
      </c>
      <c r="D16" s="139" t="s">
        <v>27</v>
      </c>
      <c r="E16" s="140" t="s">
        <v>81</v>
      </c>
      <c r="F16" s="121"/>
      <c r="G16" s="116"/>
      <c r="H16" s="120"/>
    </row>
    <row r="17" spans="1:8" ht="14.25">
      <c r="A17" s="139" t="s">
        <v>307</v>
      </c>
      <c r="B17" s="139" t="s">
        <v>308</v>
      </c>
      <c r="C17" s="139" t="s">
        <v>209</v>
      </c>
      <c r="D17" s="139" t="s">
        <v>210</v>
      </c>
      <c r="E17" s="141" t="s">
        <v>309</v>
      </c>
      <c r="F17" s="140" t="s">
        <v>52</v>
      </c>
      <c r="G17" s="116"/>
      <c r="H17" s="120"/>
    </row>
    <row r="18" spans="1:8" ht="14.25">
      <c r="A18" s="138" t="s">
        <v>310</v>
      </c>
      <c r="B18" s="138" t="s">
        <v>18</v>
      </c>
      <c r="C18" s="138" t="s">
        <v>52</v>
      </c>
      <c r="D18" s="138" t="s">
        <v>9</v>
      </c>
      <c r="E18" s="142" t="s">
        <v>52</v>
      </c>
      <c r="F18" s="141" t="s">
        <v>311</v>
      </c>
      <c r="G18" s="144"/>
      <c r="H18" s="120"/>
    </row>
    <row r="19" spans="1:8" ht="14.25">
      <c r="A19" s="138" t="s">
        <v>312</v>
      </c>
      <c r="B19" s="138" t="s">
        <v>313</v>
      </c>
      <c r="C19" s="138" t="s">
        <v>56</v>
      </c>
      <c r="D19" s="138" t="s">
        <v>9</v>
      </c>
      <c r="E19" s="143" t="s">
        <v>314</v>
      </c>
      <c r="F19" s="116"/>
      <c r="G19" s="142" t="s">
        <v>83</v>
      </c>
      <c r="H19" s="120"/>
    </row>
    <row r="20" spans="1:8" ht="14.25">
      <c r="A20" s="139" t="s">
        <v>315</v>
      </c>
      <c r="B20" s="139" t="s">
        <v>316</v>
      </c>
      <c r="C20" s="139" t="s">
        <v>85</v>
      </c>
      <c r="D20" s="139" t="s">
        <v>27</v>
      </c>
      <c r="E20" s="140" t="s">
        <v>85</v>
      </c>
      <c r="F20" s="116"/>
      <c r="G20" s="143" t="s">
        <v>317</v>
      </c>
      <c r="H20" s="121"/>
    </row>
    <row r="21" spans="1:8" ht="14.25">
      <c r="A21" s="139" t="s">
        <v>318</v>
      </c>
      <c r="B21" s="139" t="s">
        <v>319</v>
      </c>
      <c r="C21" s="139" t="s">
        <v>54</v>
      </c>
      <c r="D21" s="139" t="s">
        <v>16</v>
      </c>
      <c r="E21" s="141" t="s">
        <v>320</v>
      </c>
      <c r="F21" s="142" t="s">
        <v>83</v>
      </c>
      <c r="G21" s="120"/>
      <c r="H21" s="121"/>
    </row>
    <row r="22" spans="1:8" ht="14.25">
      <c r="A22" s="138" t="s">
        <v>321</v>
      </c>
      <c r="B22" s="138" t="s">
        <v>322</v>
      </c>
      <c r="C22" s="138" t="s">
        <v>94</v>
      </c>
      <c r="D22" s="138" t="s">
        <v>109</v>
      </c>
      <c r="E22" s="142" t="s">
        <v>83</v>
      </c>
      <c r="F22" s="143" t="s">
        <v>323</v>
      </c>
      <c r="G22" s="121"/>
      <c r="H22" s="121"/>
    </row>
    <row r="23" spans="1:8" ht="14.25">
      <c r="A23" s="138" t="s">
        <v>324</v>
      </c>
      <c r="B23" s="138" t="s">
        <v>325</v>
      </c>
      <c r="C23" s="138" t="s">
        <v>83</v>
      </c>
      <c r="D23" s="138" t="s">
        <v>27</v>
      </c>
      <c r="E23" s="143" t="s">
        <v>326</v>
      </c>
      <c r="F23" s="121"/>
      <c r="G23" s="121"/>
      <c r="H23" s="121"/>
    </row>
    <row r="24" spans="1:8" ht="14.25">
      <c r="A24" s="137"/>
      <c r="B24" s="137"/>
      <c r="C24" s="137"/>
      <c r="D24" s="137"/>
      <c r="E24" s="121"/>
      <c r="F24" s="121"/>
      <c r="G24" s="121"/>
      <c r="H24" s="12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3.8515625" style="0" customWidth="1"/>
    <col min="2" max="2" width="6.140625" style="0" customWidth="1"/>
    <col min="3" max="3" width="20.8515625" style="0" customWidth="1"/>
    <col min="5" max="5" width="17.28125" style="0" customWidth="1"/>
    <col min="6" max="6" width="18.57421875" style="0" customWidth="1"/>
    <col min="7" max="7" width="15.421875" style="0" customWidth="1"/>
    <col min="8" max="8" width="17.28125" style="0" customWidth="1"/>
  </cols>
  <sheetData>
    <row r="1" ht="15" thickBot="1"/>
    <row r="2" spans="1:9" ht="17.25">
      <c r="A2" s="116"/>
      <c r="B2" s="117" t="s">
        <v>0</v>
      </c>
      <c r="C2" s="118"/>
      <c r="D2" s="118"/>
      <c r="E2" s="119"/>
      <c r="F2" s="120"/>
      <c r="G2" s="121"/>
      <c r="H2" s="121"/>
      <c r="I2" s="145"/>
    </row>
    <row r="3" spans="1:9" ht="15">
      <c r="A3" s="116"/>
      <c r="B3" s="123" t="s">
        <v>327</v>
      </c>
      <c r="C3" s="122"/>
      <c r="D3" s="122"/>
      <c r="E3" s="124"/>
      <c r="F3" s="120"/>
      <c r="G3" s="121"/>
      <c r="H3" s="121"/>
      <c r="I3" s="145"/>
    </row>
    <row r="4" spans="1:9" ht="15.75" thickBot="1">
      <c r="A4" s="116"/>
      <c r="B4" s="125" t="s">
        <v>289</v>
      </c>
      <c r="C4" s="126"/>
      <c r="D4" s="126"/>
      <c r="E4" s="127"/>
      <c r="F4" s="120"/>
      <c r="G4" s="121"/>
      <c r="H4" s="121"/>
      <c r="I4" s="145"/>
    </row>
    <row r="5" spans="1:9" ht="14.25">
      <c r="A5" s="128"/>
      <c r="B5" s="129"/>
      <c r="C5" s="129"/>
      <c r="D5" s="129"/>
      <c r="E5" s="137"/>
      <c r="F5" s="121"/>
      <c r="G5" s="121"/>
      <c r="H5" s="121"/>
      <c r="I5" s="145"/>
    </row>
    <row r="6" spans="1:9" ht="14.25">
      <c r="A6" s="138"/>
      <c r="B6" s="138" t="s">
        <v>3</v>
      </c>
      <c r="C6" s="138" t="s">
        <v>4</v>
      </c>
      <c r="D6" s="138" t="s">
        <v>5</v>
      </c>
      <c r="E6" s="120"/>
      <c r="F6" s="121"/>
      <c r="G6" s="121"/>
      <c r="H6" s="121"/>
      <c r="I6" s="145"/>
    </row>
    <row r="7" spans="1:9" ht="14.25">
      <c r="A7" s="139" t="s">
        <v>6</v>
      </c>
      <c r="B7" s="139" t="s">
        <v>217</v>
      </c>
      <c r="C7" s="139" t="s">
        <v>218</v>
      </c>
      <c r="D7" s="139" t="s">
        <v>219</v>
      </c>
      <c r="E7" s="140" t="s">
        <v>218</v>
      </c>
      <c r="F7" s="121"/>
      <c r="G7" s="121"/>
      <c r="H7" s="121"/>
      <c r="I7" s="146"/>
    </row>
    <row r="8" spans="1:9" ht="14.25">
      <c r="A8" s="139" t="s">
        <v>10</v>
      </c>
      <c r="B8" s="139"/>
      <c r="C8" s="139"/>
      <c r="D8" s="139"/>
      <c r="E8" s="141"/>
      <c r="F8" s="140" t="s">
        <v>218</v>
      </c>
      <c r="G8" s="121"/>
      <c r="H8" s="121"/>
      <c r="I8" s="146"/>
    </row>
    <row r="9" spans="1:9" ht="14.25">
      <c r="A9" s="138" t="s">
        <v>11</v>
      </c>
      <c r="B9" s="138" t="s">
        <v>196</v>
      </c>
      <c r="C9" s="138" t="s">
        <v>91</v>
      </c>
      <c r="D9" s="138" t="s">
        <v>102</v>
      </c>
      <c r="E9" s="142" t="s">
        <v>96</v>
      </c>
      <c r="F9" s="141" t="s">
        <v>328</v>
      </c>
      <c r="G9" s="120"/>
      <c r="H9" s="121"/>
      <c r="I9" s="146"/>
    </row>
    <row r="10" spans="1:9" ht="14.25">
      <c r="A10" s="138" t="s">
        <v>14</v>
      </c>
      <c r="B10" s="138" t="s">
        <v>249</v>
      </c>
      <c r="C10" s="138" t="s">
        <v>96</v>
      </c>
      <c r="D10" s="138" t="s">
        <v>109</v>
      </c>
      <c r="E10" s="143" t="s">
        <v>329</v>
      </c>
      <c r="F10" s="116"/>
      <c r="G10" s="140" t="s">
        <v>218</v>
      </c>
      <c r="H10" s="121"/>
      <c r="I10" s="146"/>
    </row>
    <row r="11" spans="1:9" ht="14.25">
      <c r="A11" s="139" t="s">
        <v>17</v>
      </c>
      <c r="B11" s="139" t="s">
        <v>222</v>
      </c>
      <c r="C11" s="139" t="s">
        <v>100</v>
      </c>
      <c r="D11" s="139" t="s">
        <v>125</v>
      </c>
      <c r="E11" s="140" t="s">
        <v>90</v>
      </c>
      <c r="F11" s="116"/>
      <c r="G11" s="141" t="s">
        <v>330</v>
      </c>
      <c r="H11" s="120"/>
      <c r="I11" s="146"/>
    </row>
    <row r="12" spans="1:9" ht="14.25">
      <c r="A12" s="139" t="s">
        <v>21</v>
      </c>
      <c r="B12" s="139" t="s">
        <v>128</v>
      </c>
      <c r="C12" s="139" t="s">
        <v>90</v>
      </c>
      <c r="D12" s="139" t="s">
        <v>111</v>
      </c>
      <c r="E12" s="141" t="s">
        <v>331</v>
      </c>
      <c r="F12" s="142" t="s">
        <v>84</v>
      </c>
      <c r="G12" s="144"/>
      <c r="H12" s="120"/>
      <c r="I12" s="146"/>
    </row>
    <row r="13" spans="1:9" ht="14.25">
      <c r="A13" s="138" t="s">
        <v>23</v>
      </c>
      <c r="B13" s="138"/>
      <c r="C13" s="138"/>
      <c r="D13" s="138"/>
      <c r="E13" s="142" t="s">
        <v>84</v>
      </c>
      <c r="F13" s="143" t="s">
        <v>332</v>
      </c>
      <c r="G13" s="116"/>
      <c r="H13" s="120"/>
      <c r="I13" s="146"/>
    </row>
    <row r="14" spans="1:9" ht="14.25">
      <c r="A14" s="138" t="s">
        <v>25</v>
      </c>
      <c r="B14" s="138" t="s">
        <v>237</v>
      </c>
      <c r="C14" s="138" t="s">
        <v>84</v>
      </c>
      <c r="D14" s="138" t="s">
        <v>214</v>
      </c>
      <c r="E14" s="143"/>
      <c r="F14" s="121"/>
      <c r="G14" s="116"/>
      <c r="H14" s="142" t="s">
        <v>218</v>
      </c>
      <c r="I14" s="147"/>
    </row>
    <row r="15" spans="1:9" ht="14.25">
      <c r="A15" s="129"/>
      <c r="B15" s="129"/>
      <c r="C15" s="129"/>
      <c r="D15" s="129"/>
      <c r="E15" s="121"/>
      <c r="F15" s="121"/>
      <c r="G15" s="116"/>
      <c r="H15" s="141" t="s">
        <v>333</v>
      </c>
      <c r="I15" s="147"/>
    </row>
    <row r="16" spans="1:9" ht="14.25">
      <c r="A16" s="139" t="s">
        <v>305</v>
      </c>
      <c r="B16" s="139" t="s">
        <v>260</v>
      </c>
      <c r="C16" s="139" t="s">
        <v>261</v>
      </c>
      <c r="D16" s="139" t="s">
        <v>262</v>
      </c>
      <c r="E16" s="140" t="s">
        <v>261</v>
      </c>
      <c r="F16" s="121"/>
      <c r="G16" s="116"/>
      <c r="H16" s="120"/>
      <c r="I16" s="146"/>
    </row>
    <row r="17" spans="1:9" ht="14.25">
      <c r="A17" s="139" t="s">
        <v>307</v>
      </c>
      <c r="B17" s="139"/>
      <c r="C17" s="139"/>
      <c r="D17" s="139"/>
      <c r="E17" s="141"/>
      <c r="F17" s="140" t="s">
        <v>261</v>
      </c>
      <c r="G17" s="116"/>
      <c r="H17" s="120"/>
      <c r="I17" s="146"/>
    </row>
    <row r="18" spans="1:9" ht="14.25">
      <c r="A18" s="138" t="s">
        <v>310</v>
      </c>
      <c r="B18" s="138" t="s">
        <v>239</v>
      </c>
      <c r="C18" s="138" t="s">
        <v>92</v>
      </c>
      <c r="D18" s="138" t="s">
        <v>109</v>
      </c>
      <c r="E18" s="142" t="s">
        <v>95</v>
      </c>
      <c r="F18" s="141" t="s">
        <v>334</v>
      </c>
      <c r="G18" s="144"/>
      <c r="H18" s="120"/>
      <c r="I18" s="146"/>
    </row>
    <row r="19" spans="1:9" ht="14.25">
      <c r="A19" s="138" t="s">
        <v>312</v>
      </c>
      <c r="B19" s="138" t="s">
        <v>276</v>
      </c>
      <c r="C19" s="138" t="s">
        <v>95</v>
      </c>
      <c r="D19" s="138" t="s">
        <v>125</v>
      </c>
      <c r="E19" s="143" t="s">
        <v>335</v>
      </c>
      <c r="F19" s="116"/>
      <c r="G19" s="142" t="s">
        <v>261</v>
      </c>
      <c r="H19" s="120"/>
      <c r="I19" s="146"/>
    </row>
    <row r="20" spans="1:9" ht="14.25">
      <c r="A20" s="139" t="s">
        <v>315</v>
      </c>
      <c r="B20" s="139" t="s">
        <v>251</v>
      </c>
      <c r="C20" s="139" t="s">
        <v>93</v>
      </c>
      <c r="D20" s="139" t="s">
        <v>125</v>
      </c>
      <c r="E20" s="140" t="s">
        <v>101</v>
      </c>
      <c r="F20" s="116"/>
      <c r="G20" s="143" t="s">
        <v>336</v>
      </c>
      <c r="H20" s="121"/>
      <c r="I20" s="146"/>
    </row>
    <row r="21" spans="1:9" ht="14.25">
      <c r="A21" s="139" t="s">
        <v>318</v>
      </c>
      <c r="B21" s="139" t="s">
        <v>263</v>
      </c>
      <c r="C21" s="139" t="s">
        <v>101</v>
      </c>
      <c r="D21" s="139" t="s">
        <v>102</v>
      </c>
      <c r="E21" s="141" t="s">
        <v>337</v>
      </c>
      <c r="F21" s="142" t="s">
        <v>273</v>
      </c>
      <c r="G21" s="120"/>
      <c r="H21" s="121"/>
      <c r="I21" s="146"/>
    </row>
    <row r="22" spans="1:9" ht="14.25">
      <c r="A22" s="138" t="s">
        <v>321</v>
      </c>
      <c r="B22" s="138"/>
      <c r="C22" s="138"/>
      <c r="D22" s="138"/>
      <c r="E22" s="142" t="s">
        <v>273</v>
      </c>
      <c r="F22" s="143" t="s">
        <v>338</v>
      </c>
      <c r="G22" s="121"/>
      <c r="H22" s="121"/>
      <c r="I22" s="146"/>
    </row>
    <row r="23" spans="1:9" ht="14.25">
      <c r="A23" s="138" t="s">
        <v>324</v>
      </c>
      <c r="B23" s="138" t="s">
        <v>272</v>
      </c>
      <c r="C23" s="138" t="s">
        <v>273</v>
      </c>
      <c r="D23" s="138" t="s">
        <v>219</v>
      </c>
      <c r="E23" s="143"/>
      <c r="F23" s="121"/>
      <c r="G23" s="121"/>
      <c r="H23" s="121"/>
      <c r="I23" s="146"/>
    </row>
    <row r="24" spans="1:9" ht="14.25">
      <c r="A24" s="137"/>
      <c r="B24" s="137"/>
      <c r="C24" s="137"/>
      <c r="D24" s="137"/>
      <c r="E24" s="121"/>
      <c r="F24" s="121"/>
      <c r="G24" s="121"/>
      <c r="H24" s="121"/>
      <c r="I24" s="14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8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7109375" style="0" customWidth="1"/>
    <col min="2" max="2" width="6.421875" style="0" customWidth="1"/>
    <col min="3" max="3" width="20.28125" style="0" customWidth="1"/>
    <col min="4" max="4" width="10.421875" style="0" customWidth="1"/>
  </cols>
  <sheetData>
    <row r="1" ht="15" thickBot="1"/>
    <row r="2" spans="1:10" ht="17.25">
      <c r="A2" s="116"/>
      <c r="B2" s="117" t="s">
        <v>0</v>
      </c>
      <c r="C2" s="118"/>
      <c r="D2" s="118"/>
      <c r="E2" s="119"/>
      <c r="F2" s="120"/>
      <c r="G2" s="121"/>
      <c r="H2" s="121"/>
      <c r="I2" s="122"/>
      <c r="J2" s="122"/>
    </row>
    <row r="3" spans="1:10" ht="15">
      <c r="A3" s="116"/>
      <c r="B3" s="123" t="s">
        <v>339</v>
      </c>
      <c r="C3" s="122"/>
      <c r="D3" s="122"/>
      <c r="E3" s="124"/>
      <c r="F3" s="120"/>
      <c r="G3" s="121"/>
      <c r="H3" s="121"/>
      <c r="I3" s="122"/>
      <c r="J3" s="122"/>
    </row>
    <row r="4" spans="1:10" ht="15.75" thickBot="1">
      <c r="A4" s="116"/>
      <c r="B4" s="125" t="s">
        <v>340</v>
      </c>
      <c r="C4" s="126"/>
      <c r="D4" s="126"/>
      <c r="E4" s="127"/>
      <c r="F4" s="120"/>
      <c r="G4" s="121"/>
      <c r="H4" s="121"/>
      <c r="I4" s="122"/>
      <c r="J4" s="122"/>
    </row>
    <row r="5" spans="1:10" ht="15">
      <c r="A5" s="128"/>
      <c r="B5" s="129"/>
      <c r="C5" s="129"/>
      <c r="D5" s="129"/>
      <c r="E5" s="129"/>
      <c r="F5" s="128"/>
      <c r="G5" s="128"/>
      <c r="H5" s="128"/>
      <c r="I5" s="122"/>
      <c r="J5" s="122"/>
    </row>
    <row r="6" spans="1:10" ht="14.25">
      <c r="A6" s="130"/>
      <c r="B6" s="130" t="s">
        <v>3</v>
      </c>
      <c r="C6" s="130" t="s">
        <v>104</v>
      </c>
      <c r="D6" s="130" t="s">
        <v>5</v>
      </c>
      <c r="E6" s="130" t="s">
        <v>105</v>
      </c>
      <c r="F6" s="130" t="s">
        <v>65</v>
      </c>
      <c r="G6" s="130" t="s">
        <v>186</v>
      </c>
      <c r="H6" s="130" t="s">
        <v>106</v>
      </c>
      <c r="I6" s="131"/>
      <c r="J6" s="132"/>
    </row>
    <row r="7" spans="1:10" ht="14.25">
      <c r="A7" s="130" t="s">
        <v>6</v>
      </c>
      <c r="B7" s="130" t="s">
        <v>341</v>
      </c>
      <c r="C7" s="130" t="s">
        <v>342</v>
      </c>
      <c r="D7" s="130" t="s">
        <v>343</v>
      </c>
      <c r="E7" s="130" t="s">
        <v>11</v>
      </c>
      <c r="F7" s="130" t="s">
        <v>188</v>
      </c>
      <c r="G7" s="130" t="s">
        <v>344</v>
      </c>
      <c r="H7" s="130" t="s">
        <v>6</v>
      </c>
      <c r="I7" s="131"/>
      <c r="J7" s="132"/>
    </row>
    <row r="8" spans="1:10" ht="14.25">
      <c r="A8" s="130" t="s">
        <v>10</v>
      </c>
      <c r="B8" s="130" t="s">
        <v>246</v>
      </c>
      <c r="C8" s="130" t="s">
        <v>56</v>
      </c>
      <c r="D8" s="130" t="s">
        <v>9</v>
      </c>
      <c r="E8" s="130" t="s">
        <v>10</v>
      </c>
      <c r="F8" s="130" t="s">
        <v>345</v>
      </c>
      <c r="G8" s="130" t="s">
        <v>346</v>
      </c>
      <c r="H8" s="130" t="s">
        <v>10</v>
      </c>
      <c r="I8" s="131"/>
      <c r="J8" s="132"/>
    </row>
    <row r="9" spans="1:10" ht="14.25">
      <c r="A9" s="130" t="s">
        <v>11</v>
      </c>
      <c r="B9" s="130" t="s">
        <v>257</v>
      </c>
      <c r="C9" s="130" t="s">
        <v>85</v>
      </c>
      <c r="D9" s="130" t="s">
        <v>27</v>
      </c>
      <c r="E9" s="130" t="s">
        <v>6</v>
      </c>
      <c r="F9" s="130" t="s">
        <v>194</v>
      </c>
      <c r="G9" s="130" t="s">
        <v>347</v>
      </c>
      <c r="H9" s="130" t="s">
        <v>11</v>
      </c>
      <c r="I9" s="131"/>
      <c r="J9" s="132"/>
    </row>
    <row r="10" spans="1:10" ht="14.25">
      <c r="A10" s="130" t="s">
        <v>14</v>
      </c>
      <c r="B10" s="130" t="s">
        <v>237</v>
      </c>
      <c r="C10" s="130" t="s">
        <v>84</v>
      </c>
      <c r="D10" s="130" t="s">
        <v>214</v>
      </c>
      <c r="E10" s="130" t="s">
        <v>128</v>
      </c>
      <c r="F10" s="130" t="s">
        <v>157</v>
      </c>
      <c r="G10" s="130" t="s">
        <v>348</v>
      </c>
      <c r="H10" s="130" t="s">
        <v>14</v>
      </c>
      <c r="I10" s="131"/>
      <c r="J10" s="132"/>
    </row>
    <row r="11" spans="1:10" ht="14.25">
      <c r="A11" s="133"/>
      <c r="B11" s="133"/>
      <c r="C11" s="134"/>
      <c r="D11" s="134"/>
      <c r="E11" s="134"/>
      <c r="F11" s="134"/>
      <c r="G11" s="134"/>
      <c r="H11" s="134"/>
      <c r="I11" s="135"/>
      <c r="J11" s="135"/>
    </row>
    <row r="12" spans="1:10" ht="14.25">
      <c r="A12" s="132"/>
      <c r="B12" s="136"/>
      <c r="C12" s="130"/>
      <c r="D12" s="130" t="s">
        <v>112</v>
      </c>
      <c r="E12" s="130" t="s">
        <v>113</v>
      </c>
      <c r="F12" s="130" t="s">
        <v>114</v>
      </c>
      <c r="G12" s="130" t="s">
        <v>115</v>
      </c>
      <c r="H12" s="130" t="s">
        <v>116</v>
      </c>
      <c r="I12" s="130" t="s">
        <v>117</v>
      </c>
      <c r="J12" s="130" t="s">
        <v>77</v>
      </c>
    </row>
    <row r="13" spans="1:10" ht="14.25">
      <c r="A13" s="132"/>
      <c r="B13" s="136"/>
      <c r="C13" s="130" t="s">
        <v>118</v>
      </c>
      <c r="D13" s="130" t="s">
        <v>203</v>
      </c>
      <c r="E13" s="130" t="s">
        <v>225</v>
      </c>
      <c r="F13" s="130" t="s">
        <v>207</v>
      </c>
      <c r="G13" s="130"/>
      <c r="H13" s="130"/>
      <c r="I13" s="130" t="s">
        <v>24</v>
      </c>
      <c r="J13" s="130" t="s">
        <v>14</v>
      </c>
    </row>
    <row r="14" spans="1:10" ht="14.25">
      <c r="A14" s="132"/>
      <c r="B14" s="136"/>
      <c r="C14" s="130" t="s">
        <v>162</v>
      </c>
      <c r="D14" s="130" t="s">
        <v>242</v>
      </c>
      <c r="E14" s="130" t="s">
        <v>242</v>
      </c>
      <c r="F14" s="130" t="s">
        <v>242</v>
      </c>
      <c r="G14" s="130"/>
      <c r="H14" s="130"/>
      <c r="I14" s="130" t="s">
        <v>24</v>
      </c>
      <c r="J14" s="130" t="s">
        <v>11</v>
      </c>
    </row>
    <row r="15" spans="1:10" ht="14.25">
      <c r="A15" s="132"/>
      <c r="B15" s="136"/>
      <c r="C15" s="130" t="s">
        <v>163</v>
      </c>
      <c r="D15" s="130" t="s">
        <v>242</v>
      </c>
      <c r="E15" s="130" t="s">
        <v>242</v>
      </c>
      <c r="F15" s="130" t="s">
        <v>242</v>
      </c>
      <c r="G15" s="130"/>
      <c r="H15" s="130"/>
      <c r="I15" s="130" t="s">
        <v>24</v>
      </c>
      <c r="J15" s="130" t="s">
        <v>10</v>
      </c>
    </row>
    <row r="16" spans="1:10" ht="14.25">
      <c r="A16" s="132"/>
      <c r="B16" s="136"/>
      <c r="C16" s="130" t="s">
        <v>119</v>
      </c>
      <c r="D16" s="130" t="s">
        <v>199</v>
      </c>
      <c r="E16" s="130" t="s">
        <v>225</v>
      </c>
      <c r="F16" s="130" t="s">
        <v>228</v>
      </c>
      <c r="G16" s="130" t="s">
        <v>226</v>
      </c>
      <c r="H16" s="130"/>
      <c r="I16" s="130" t="s">
        <v>13</v>
      </c>
      <c r="J16" s="130" t="s">
        <v>14</v>
      </c>
    </row>
    <row r="17" spans="1:10" ht="14.25">
      <c r="A17" s="132"/>
      <c r="B17" s="136"/>
      <c r="C17" s="130" t="s">
        <v>120</v>
      </c>
      <c r="D17" s="130" t="s">
        <v>241</v>
      </c>
      <c r="E17" s="130" t="s">
        <v>241</v>
      </c>
      <c r="F17" s="130" t="s">
        <v>199</v>
      </c>
      <c r="G17" s="130"/>
      <c r="H17" s="130"/>
      <c r="I17" s="130" t="s">
        <v>24</v>
      </c>
      <c r="J17" s="130" t="s">
        <v>11</v>
      </c>
    </row>
    <row r="18" spans="1:10" ht="14.25">
      <c r="A18" s="132"/>
      <c r="B18" s="136"/>
      <c r="C18" s="130" t="s">
        <v>146</v>
      </c>
      <c r="D18" s="130" t="s">
        <v>242</v>
      </c>
      <c r="E18" s="130" t="s">
        <v>242</v>
      </c>
      <c r="F18" s="130" t="s">
        <v>242</v>
      </c>
      <c r="G18" s="130"/>
      <c r="H18" s="130"/>
      <c r="I18" s="130" t="s">
        <v>24</v>
      </c>
      <c r="J18" s="130" t="s">
        <v>6</v>
      </c>
    </row>
    <row r="19" spans="1:9" ht="14.25">
      <c r="A19" s="132"/>
      <c r="B19" s="132"/>
      <c r="C19" s="133"/>
      <c r="D19" s="133"/>
      <c r="E19" s="148"/>
      <c r="F19" s="133"/>
      <c r="G19" s="133"/>
      <c r="H19" s="133"/>
      <c r="I19" s="133"/>
    </row>
    <row r="20" spans="1:10" ht="14.25">
      <c r="A20" s="130"/>
      <c r="B20" s="130" t="s">
        <v>3</v>
      </c>
      <c r="C20" s="130" t="s">
        <v>121</v>
      </c>
      <c r="D20" s="130" t="s">
        <v>5</v>
      </c>
      <c r="E20" s="130" t="s">
        <v>105</v>
      </c>
      <c r="F20" s="130" t="s">
        <v>65</v>
      </c>
      <c r="G20" s="130" t="s">
        <v>186</v>
      </c>
      <c r="H20" s="130" t="s">
        <v>106</v>
      </c>
      <c r="I20" s="131"/>
      <c r="J20" s="132"/>
    </row>
    <row r="21" spans="1:10" ht="14.25">
      <c r="A21" s="130" t="s">
        <v>6</v>
      </c>
      <c r="B21" s="130" t="s">
        <v>306</v>
      </c>
      <c r="C21" s="130" t="s">
        <v>81</v>
      </c>
      <c r="D21" s="130" t="s">
        <v>27</v>
      </c>
      <c r="E21" s="130" t="s">
        <v>11</v>
      </c>
      <c r="F21" s="130" t="s">
        <v>154</v>
      </c>
      <c r="G21" s="130" t="s">
        <v>349</v>
      </c>
      <c r="H21" s="130" t="s">
        <v>6</v>
      </c>
      <c r="I21" s="131"/>
      <c r="J21" s="132"/>
    </row>
    <row r="22" spans="1:10" ht="14.25">
      <c r="A22" s="130" t="s">
        <v>10</v>
      </c>
      <c r="B22" s="130" t="s">
        <v>350</v>
      </c>
      <c r="C22" s="130" t="s">
        <v>165</v>
      </c>
      <c r="D22" s="130" t="s">
        <v>214</v>
      </c>
      <c r="E22" s="130" t="s">
        <v>10</v>
      </c>
      <c r="F22" s="130" t="s">
        <v>151</v>
      </c>
      <c r="G22" s="130" t="s">
        <v>351</v>
      </c>
      <c r="H22" s="130" t="s">
        <v>10</v>
      </c>
      <c r="I22" s="131"/>
      <c r="J22" s="132"/>
    </row>
    <row r="23" spans="1:10" ht="14.25">
      <c r="A23" s="130" t="s">
        <v>11</v>
      </c>
      <c r="B23" s="130" t="s">
        <v>190</v>
      </c>
      <c r="C23" s="130" t="s">
        <v>88</v>
      </c>
      <c r="D23" s="130" t="s">
        <v>111</v>
      </c>
      <c r="E23" s="130" t="s">
        <v>6</v>
      </c>
      <c r="F23" s="130" t="s">
        <v>160</v>
      </c>
      <c r="G23" s="130" t="s">
        <v>352</v>
      </c>
      <c r="H23" s="130" t="s">
        <v>11</v>
      </c>
      <c r="I23" s="131"/>
      <c r="J23" s="132"/>
    </row>
    <row r="24" spans="1:10" ht="14.25">
      <c r="A24" s="130" t="s">
        <v>14</v>
      </c>
      <c r="B24" s="130" t="s">
        <v>249</v>
      </c>
      <c r="C24" s="130" t="s">
        <v>96</v>
      </c>
      <c r="D24" s="130" t="s">
        <v>109</v>
      </c>
      <c r="E24" s="130" t="s">
        <v>128</v>
      </c>
      <c r="F24" s="130" t="s">
        <v>157</v>
      </c>
      <c r="G24" s="130" t="s">
        <v>353</v>
      </c>
      <c r="H24" s="130" t="s">
        <v>14</v>
      </c>
      <c r="I24" s="131"/>
      <c r="J24" s="132"/>
    </row>
    <row r="25" spans="1:10" ht="14.25">
      <c r="A25" s="133"/>
      <c r="B25" s="133"/>
      <c r="C25" s="134"/>
      <c r="D25" s="134"/>
      <c r="E25" s="134"/>
      <c r="F25" s="134"/>
      <c r="G25" s="134"/>
      <c r="H25" s="134"/>
      <c r="I25" s="135"/>
      <c r="J25" s="135"/>
    </row>
    <row r="26" spans="1:10" ht="14.25">
      <c r="A26" s="132"/>
      <c r="B26" s="136"/>
      <c r="C26" s="130"/>
      <c r="D26" s="130" t="s">
        <v>112</v>
      </c>
      <c r="E26" s="130" t="s">
        <v>113</v>
      </c>
      <c r="F26" s="130" t="s">
        <v>114</v>
      </c>
      <c r="G26" s="130" t="s">
        <v>115</v>
      </c>
      <c r="H26" s="130" t="s">
        <v>116</v>
      </c>
      <c r="I26" s="130" t="s">
        <v>117</v>
      </c>
      <c r="J26" s="130" t="s">
        <v>77</v>
      </c>
    </row>
    <row r="27" spans="1:10" ht="14.25">
      <c r="A27" s="132"/>
      <c r="B27" s="136"/>
      <c r="C27" s="130" t="s">
        <v>118</v>
      </c>
      <c r="D27" s="130" t="s">
        <v>241</v>
      </c>
      <c r="E27" s="130" t="s">
        <v>201</v>
      </c>
      <c r="F27" s="130" t="s">
        <v>226</v>
      </c>
      <c r="G27" s="130"/>
      <c r="H27" s="130"/>
      <c r="I27" s="130" t="s">
        <v>24</v>
      </c>
      <c r="J27" s="130" t="s">
        <v>14</v>
      </c>
    </row>
    <row r="28" spans="1:10" ht="14.25">
      <c r="A28" s="132"/>
      <c r="B28" s="136"/>
      <c r="C28" s="130" t="s">
        <v>162</v>
      </c>
      <c r="D28" s="130" t="s">
        <v>200</v>
      </c>
      <c r="E28" s="130" t="s">
        <v>203</v>
      </c>
      <c r="F28" s="130" t="s">
        <v>203</v>
      </c>
      <c r="G28" s="130"/>
      <c r="H28" s="130"/>
      <c r="I28" s="130" t="s">
        <v>24</v>
      </c>
      <c r="J28" s="130" t="s">
        <v>11</v>
      </c>
    </row>
    <row r="29" spans="1:10" ht="14.25">
      <c r="A29" s="132"/>
      <c r="B29" s="136"/>
      <c r="C29" s="130" t="s">
        <v>163</v>
      </c>
      <c r="D29" s="130" t="s">
        <v>203</v>
      </c>
      <c r="E29" s="130" t="s">
        <v>200</v>
      </c>
      <c r="F29" s="130" t="s">
        <v>204</v>
      </c>
      <c r="G29" s="130"/>
      <c r="H29" s="130"/>
      <c r="I29" s="130" t="s">
        <v>24</v>
      </c>
      <c r="J29" s="130" t="s">
        <v>10</v>
      </c>
    </row>
    <row r="30" spans="1:10" ht="14.25">
      <c r="A30" s="132"/>
      <c r="B30" s="136"/>
      <c r="C30" s="130" t="s">
        <v>119</v>
      </c>
      <c r="D30" s="130" t="s">
        <v>203</v>
      </c>
      <c r="E30" s="130" t="s">
        <v>201</v>
      </c>
      <c r="F30" s="130" t="s">
        <v>241</v>
      </c>
      <c r="G30" s="130"/>
      <c r="H30" s="130"/>
      <c r="I30" s="130" t="s">
        <v>24</v>
      </c>
      <c r="J30" s="130" t="s">
        <v>14</v>
      </c>
    </row>
    <row r="31" spans="1:10" ht="14.25">
      <c r="A31" s="132"/>
      <c r="B31" s="136"/>
      <c r="C31" s="130" t="s">
        <v>120</v>
      </c>
      <c r="D31" s="130" t="s">
        <v>229</v>
      </c>
      <c r="E31" s="130" t="s">
        <v>244</v>
      </c>
      <c r="F31" s="130" t="s">
        <v>204</v>
      </c>
      <c r="G31" s="130" t="s">
        <v>241</v>
      </c>
      <c r="H31" s="130" t="s">
        <v>201</v>
      </c>
      <c r="I31" s="130" t="s">
        <v>134</v>
      </c>
      <c r="J31" s="130" t="s">
        <v>11</v>
      </c>
    </row>
    <row r="32" spans="1:10" ht="14.25">
      <c r="A32" s="132"/>
      <c r="B32" s="136"/>
      <c r="C32" s="130" t="s">
        <v>146</v>
      </c>
      <c r="D32" s="130" t="s">
        <v>201</v>
      </c>
      <c r="E32" s="130" t="s">
        <v>199</v>
      </c>
      <c r="F32" s="130" t="s">
        <v>200</v>
      </c>
      <c r="G32" s="130"/>
      <c r="H32" s="130"/>
      <c r="I32" s="130" t="s">
        <v>24</v>
      </c>
      <c r="J32" s="130" t="s">
        <v>6</v>
      </c>
    </row>
    <row r="33" spans="1:10" ht="14.25">
      <c r="A33" s="132"/>
      <c r="B33" s="132"/>
      <c r="C33" s="133"/>
      <c r="D33" s="133"/>
      <c r="E33" s="148"/>
      <c r="F33" s="133"/>
      <c r="G33" s="133"/>
      <c r="H33" s="133"/>
      <c r="I33" s="133"/>
      <c r="J33" s="133"/>
    </row>
    <row r="34" spans="1:10" ht="14.25">
      <c r="A34" s="130"/>
      <c r="B34" s="130" t="s">
        <v>3</v>
      </c>
      <c r="C34" s="130" t="s">
        <v>231</v>
      </c>
      <c r="D34" s="130" t="s">
        <v>5</v>
      </c>
      <c r="E34" s="130" t="s">
        <v>105</v>
      </c>
      <c r="F34" s="130" t="s">
        <v>65</v>
      </c>
      <c r="G34" s="130" t="s">
        <v>186</v>
      </c>
      <c r="H34" s="130" t="s">
        <v>106</v>
      </c>
      <c r="I34" s="131"/>
      <c r="J34" s="132"/>
    </row>
    <row r="35" spans="1:10" ht="14.25">
      <c r="A35" s="130" t="s">
        <v>6</v>
      </c>
      <c r="B35" s="130" t="s">
        <v>187</v>
      </c>
      <c r="C35" s="130" t="s">
        <v>52</v>
      </c>
      <c r="D35" s="130" t="s">
        <v>9</v>
      </c>
      <c r="E35" s="130" t="s">
        <v>11</v>
      </c>
      <c r="F35" s="130" t="s">
        <v>354</v>
      </c>
      <c r="G35" s="130" t="s">
        <v>355</v>
      </c>
      <c r="H35" s="130" t="s">
        <v>6</v>
      </c>
      <c r="I35" s="131"/>
      <c r="J35" s="132"/>
    </row>
    <row r="36" spans="1:10" ht="14.25">
      <c r="A36" s="130" t="s">
        <v>10</v>
      </c>
      <c r="B36" s="130" t="s">
        <v>232</v>
      </c>
      <c r="C36" s="130" t="s">
        <v>54</v>
      </c>
      <c r="D36" s="130" t="s">
        <v>16</v>
      </c>
      <c r="E36" s="130" t="s">
        <v>10</v>
      </c>
      <c r="F36" s="130" t="s">
        <v>345</v>
      </c>
      <c r="G36" s="130" t="s">
        <v>356</v>
      </c>
      <c r="H36" s="130" t="s">
        <v>10</v>
      </c>
      <c r="I36" s="131"/>
      <c r="J36" s="132"/>
    </row>
    <row r="37" spans="1:10" ht="14.25">
      <c r="A37" s="130" t="s">
        <v>11</v>
      </c>
      <c r="B37" s="130" t="s">
        <v>235</v>
      </c>
      <c r="C37" s="130" t="s">
        <v>89</v>
      </c>
      <c r="D37" s="130" t="s">
        <v>102</v>
      </c>
      <c r="E37" s="130" t="s">
        <v>6</v>
      </c>
      <c r="F37" s="130" t="s">
        <v>357</v>
      </c>
      <c r="G37" s="130" t="s">
        <v>358</v>
      </c>
      <c r="H37" s="130" t="s">
        <v>11</v>
      </c>
      <c r="I37" s="131"/>
      <c r="J37" s="132"/>
    </row>
    <row r="38" spans="1:10" ht="14.25">
      <c r="A38" s="130" t="s">
        <v>14</v>
      </c>
      <c r="B38" s="130" t="s">
        <v>359</v>
      </c>
      <c r="C38" s="130" t="s">
        <v>171</v>
      </c>
      <c r="D38" s="130" t="s">
        <v>125</v>
      </c>
      <c r="E38" s="130" t="s">
        <v>128</v>
      </c>
      <c r="F38" s="130" t="s">
        <v>157</v>
      </c>
      <c r="G38" s="130" t="s">
        <v>360</v>
      </c>
      <c r="H38" s="130" t="s">
        <v>14</v>
      </c>
      <c r="I38" s="131"/>
      <c r="J38" s="132"/>
    </row>
    <row r="39" spans="1:10" ht="14.25">
      <c r="A39" s="133"/>
      <c r="B39" s="133"/>
      <c r="C39" s="134"/>
      <c r="D39" s="134"/>
      <c r="E39" s="134"/>
      <c r="F39" s="134"/>
      <c r="G39" s="134"/>
      <c r="H39" s="134"/>
      <c r="I39" s="135"/>
      <c r="J39" s="135"/>
    </row>
    <row r="40" spans="1:10" ht="14.25">
      <c r="A40" s="132"/>
      <c r="B40" s="136"/>
      <c r="C40" s="130"/>
      <c r="D40" s="130" t="s">
        <v>112</v>
      </c>
      <c r="E40" s="130" t="s">
        <v>113</v>
      </c>
      <c r="F40" s="130" t="s">
        <v>114</v>
      </c>
      <c r="G40" s="130" t="s">
        <v>115</v>
      </c>
      <c r="H40" s="130" t="s">
        <v>116</v>
      </c>
      <c r="I40" s="130" t="s">
        <v>117</v>
      </c>
      <c r="J40" s="130" t="s">
        <v>77</v>
      </c>
    </row>
    <row r="41" spans="1:10" ht="14.25">
      <c r="A41" s="132"/>
      <c r="B41" s="136"/>
      <c r="C41" s="130" t="s">
        <v>118</v>
      </c>
      <c r="D41" s="130" t="s">
        <v>203</v>
      </c>
      <c r="E41" s="130" t="s">
        <v>207</v>
      </c>
      <c r="F41" s="130" t="s">
        <v>199</v>
      </c>
      <c r="G41" s="130"/>
      <c r="H41" s="130"/>
      <c r="I41" s="130" t="s">
        <v>24</v>
      </c>
      <c r="J41" s="130" t="s">
        <v>14</v>
      </c>
    </row>
    <row r="42" spans="1:10" ht="14.25">
      <c r="A42" s="132"/>
      <c r="B42" s="136"/>
      <c r="C42" s="130" t="s">
        <v>162</v>
      </c>
      <c r="D42" s="130" t="s">
        <v>201</v>
      </c>
      <c r="E42" s="130" t="s">
        <v>225</v>
      </c>
      <c r="F42" s="130" t="s">
        <v>207</v>
      </c>
      <c r="G42" s="130"/>
      <c r="H42" s="130"/>
      <c r="I42" s="130" t="s">
        <v>24</v>
      </c>
      <c r="J42" s="130" t="s">
        <v>11</v>
      </c>
    </row>
    <row r="43" spans="1:10" ht="14.25">
      <c r="A43" s="132"/>
      <c r="B43" s="136"/>
      <c r="C43" s="130" t="s">
        <v>163</v>
      </c>
      <c r="D43" s="130" t="s">
        <v>204</v>
      </c>
      <c r="E43" s="130" t="s">
        <v>201</v>
      </c>
      <c r="F43" s="130" t="s">
        <v>207</v>
      </c>
      <c r="G43" s="130"/>
      <c r="H43" s="130"/>
      <c r="I43" s="130" t="s">
        <v>24</v>
      </c>
      <c r="J43" s="130" t="s">
        <v>10</v>
      </c>
    </row>
    <row r="44" spans="1:10" ht="14.25">
      <c r="A44" s="132"/>
      <c r="B44" s="136"/>
      <c r="C44" s="130" t="s">
        <v>119</v>
      </c>
      <c r="D44" s="130" t="s">
        <v>204</v>
      </c>
      <c r="E44" s="130" t="s">
        <v>206</v>
      </c>
      <c r="F44" s="130" t="s">
        <v>205</v>
      </c>
      <c r="G44" s="130" t="s">
        <v>202</v>
      </c>
      <c r="H44" s="130" t="s">
        <v>205</v>
      </c>
      <c r="I44" s="130" t="s">
        <v>134</v>
      </c>
      <c r="J44" s="130" t="s">
        <v>14</v>
      </c>
    </row>
    <row r="45" spans="1:10" ht="14.25">
      <c r="A45" s="132"/>
      <c r="B45" s="136"/>
      <c r="C45" s="130" t="s">
        <v>120</v>
      </c>
      <c r="D45" s="130" t="s">
        <v>226</v>
      </c>
      <c r="E45" s="130" t="s">
        <v>203</v>
      </c>
      <c r="F45" s="130" t="s">
        <v>207</v>
      </c>
      <c r="G45" s="130"/>
      <c r="H45" s="130"/>
      <c r="I45" s="130" t="s">
        <v>361</v>
      </c>
      <c r="J45" s="130" t="s">
        <v>11</v>
      </c>
    </row>
    <row r="46" spans="1:10" ht="14.25">
      <c r="A46" s="132"/>
      <c r="B46" s="136"/>
      <c r="C46" s="130" t="s">
        <v>146</v>
      </c>
      <c r="D46" s="130" t="s">
        <v>204</v>
      </c>
      <c r="E46" s="130" t="s">
        <v>225</v>
      </c>
      <c r="F46" s="130" t="s">
        <v>241</v>
      </c>
      <c r="G46" s="130"/>
      <c r="H46" s="130"/>
      <c r="I46" s="130" t="s">
        <v>24</v>
      </c>
      <c r="J46" s="130" t="s">
        <v>6</v>
      </c>
    </row>
    <row r="47" spans="1:10" ht="14.25">
      <c r="A47" s="132"/>
      <c r="B47" s="132"/>
      <c r="C47" s="133"/>
      <c r="D47" s="133"/>
      <c r="E47" s="148"/>
      <c r="F47" s="133"/>
      <c r="G47" s="133"/>
      <c r="H47" s="133"/>
      <c r="I47" s="133"/>
      <c r="J47" s="133"/>
    </row>
    <row r="48" spans="1:10" ht="14.25">
      <c r="A48" s="130"/>
      <c r="B48" s="130" t="s">
        <v>3</v>
      </c>
      <c r="C48" s="130" t="s">
        <v>245</v>
      </c>
      <c r="D48" s="130" t="s">
        <v>5</v>
      </c>
      <c r="E48" s="130" t="s">
        <v>105</v>
      </c>
      <c r="F48" s="130" t="s">
        <v>65</v>
      </c>
      <c r="G48" s="130" t="s">
        <v>186</v>
      </c>
      <c r="H48" s="130" t="s">
        <v>106</v>
      </c>
      <c r="I48" s="131"/>
      <c r="J48" s="132"/>
    </row>
    <row r="49" spans="1:10" ht="14.25">
      <c r="A49" s="130" t="s">
        <v>6</v>
      </c>
      <c r="B49" s="130" t="s">
        <v>362</v>
      </c>
      <c r="C49" s="130" t="s">
        <v>363</v>
      </c>
      <c r="D49" s="130" t="s">
        <v>364</v>
      </c>
      <c r="E49" s="130" t="s">
        <v>11</v>
      </c>
      <c r="F49" s="130" t="s">
        <v>258</v>
      </c>
      <c r="G49" s="130" t="s">
        <v>365</v>
      </c>
      <c r="H49" s="130" t="s">
        <v>6</v>
      </c>
      <c r="I49" s="131"/>
      <c r="J49" s="132"/>
    </row>
    <row r="50" spans="1:10" ht="14.25">
      <c r="A50" s="130" t="s">
        <v>10</v>
      </c>
      <c r="B50" s="130" t="s">
        <v>269</v>
      </c>
      <c r="C50" s="130" t="s">
        <v>94</v>
      </c>
      <c r="D50" s="130" t="s">
        <v>109</v>
      </c>
      <c r="E50" s="130" t="s">
        <v>10</v>
      </c>
      <c r="F50" s="130" t="s">
        <v>191</v>
      </c>
      <c r="G50" s="130" t="s">
        <v>366</v>
      </c>
      <c r="H50" s="130" t="s">
        <v>10</v>
      </c>
      <c r="I50" s="131"/>
      <c r="J50" s="132"/>
    </row>
    <row r="51" spans="1:10" ht="14.25">
      <c r="A51" s="130" t="s">
        <v>11</v>
      </c>
      <c r="B51" s="130" t="s">
        <v>213</v>
      </c>
      <c r="C51" s="130" t="s">
        <v>82</v>
      </c>
      <c r="D51" s="130" t="s">
        <v>214</v>
      </c>
      <c r="E51" s="130" t="s">
        <v>6</v>
      </c>
      <c r="F51" s="130" t="s">
        <v>367</v>
      </c>
      <c r="G51" s="130" t="s">
        <v>368</v>
      </c>
      <c r="H51" s="130" t="s">
        <v>11</v>
      </c>
      <c r="I51" s="131"/>
      <c r="J51" s="132"/>
    </row>
    <row r="52" spans="1:10" ht="14.25">
      <c r="A52" s="130" t="s">
        <v>14</v>
      </c>
      <c r="B52" s="130" t="s">
        <v>193</v>
      </c>
      <c r="C52" s="130" t="s">
        <v>58</v>
      </c>
      <c r="D52" s="130" t="s">
        <v>16</v>
      </c>
      <c r="E52" s="130" t="s">
        <v>128</v>
      </c>
      <c r="F52" s="130" t="s">
        <v>369</v>
      </c>
      <c r="G52" s="130" t="s">
        <v>370</v>
      </c>
      <c r="H52" s="130" t="s">
        <v>14</v>
      </c>
      <c r="I52" s="131"/>
      <c r="J52" s="132"/>
    </row>
    <row r="53" spans="1:10" ht="14.25">
      <c r="A53" s="133"/>
      <c r="B53" s="133"/>
      <c r="C53" s="134"/>
      <c r="D53" s="134"/>
      <c r="E53" s="134"/>
      <c r="F53" s="134"/>
      <c r="G53" s="134"/>
      <c r="H53" s="134"/>
      <c r="I53" s="135"/>
      <c r="J53" s="135"/>
    </row>
    <row r="54" spans="1:10" ht="14.25">
      <c r="A54" s="132"/>
      <c r="B54" s="136"/>
      <c r="C54" s="130"/>
      <c r="D54" s="130" t="s">
        <v>112</v>
      </c>
      <c r="E54" s="130" t="s">
        <v>113</v>
      </c>
      <c r="F54" s="130" t="s">
        <v>114</v>
      </c>
      <c r="G54" s="130" t="s">
        <v>115</v>
      </c>
      <c r="H54" s="130" t="s">
        <v>116</v>
      </c>
      <c r="I54" s="130" t="s">
        <v>117</v>
      </c>
      <c r="J54" s="130" t="s">
        <v>77</v>
      </c>
    </row>
    <row r="55" spans="1:10" ht="14.25">
      <c r="A55" s="132"/>
      <c r="B55" s="136"/>
      <c r="C55" s="130" t="s">
        <v>118</v>
      </c>
      <c r="D55" s="130" t="s">
        <v>201</v>
      </c>
      <c r="E55" s="130" t="s">
        <v>226</v>
      </c>
      <c r="F55" s="130" t="s">
        <v>203</v>
      </c>
      <c r="G55" s="130"/>
      <c r="H55" s="130"/>
      <c r="I55" s="130" t="s">
        <v>24</v>
      </c>
      <c r="J55" s="130" t="s">
        <v>14</v>
      </c>
    </row>
    <row r="56" spans="1:10" ht="14.25">
      <c r="A56" s="132"/>
      <c r="B56" s="136"/>
      <c r="C56" s="130" t="s">
        <v>162</v>
      </c>
      <c r="D56" s="130" t="s">
        <v>226</v>
      </c>
      <c r="E56" s="130" t="s">
        <v>200</v>
      </c>
      <c r="F56" s="130" t="s">
        <v>226</v>
      </c>
      <c r="G56" s="130"/>
      <c r="H56" s="130"/>
      <c r="I56" s="130" t="s">
        <v>24</v>
      </c>
      <c r="J56" s="130" t="s">
        <v>11</v>
      </c>
    </row>
    <row r="57" spans="1:10" ht="14.25">
      <c r="A57" s="132"/>
      <c r="B57" s="136"/>
      <c r="C57" s="130" t="s">
        <v>163</v>
      </c>
      <c r="D57" s="130" t="s">
        <v>206</v>
      </c>
      <c r="E57" s="130" t="s">
        <v>207</v>
      </c>
      <c r="F57" s="130" t="s">
        <v>207</v>
      </c>
      <c r="G57" s="130" t="s">
        <v>204</v>
      </c>
      <c r="H57" s="130"/>
      <c r="I57" s="130" t="s">
        <v>13</v>
      </c>
      <c r="J57" s="130" t="s">
        <v>10</v>
      </c>
    </row>
    <row r="58" spans="1:10" ht="14.25">
      <c r="A58" s="132"/>
      <c r="B58" s="136"/>
      <c r="C58" s="130" t="s">
        <v>119</v>
      </c>
      <c r="D58" s="130" t="s">
        <v>204</v>
      </c>
      <c r="E58" s="130" t="s">
        <v>206</v>
      </c>
      <c r="F58" s="130" t="s">
        <v>228</v>
      </c>
      <c r="G58" s="130" t="s">
        <v>205</v>
      </c>
      <c r="H58" s="130" t="s">
        <v>241</v>
      </c>
      <c r="I58" s="130" t="s">
        <v>134</v>
      </c>
      <c r="J58" s="130" t="s">
        <v>14</v>
      </c>
    </row>
    <row r="59" spans="1:10" ht="14.25">
      <c r="A59" s="132"/>
      <c r="B59" s="136"/>
      <c r="C59" s="130" t="s">
        <v>120</v>
      </c>
      <c r="D59" s="130" t="s">
        <v>226</v>
      </c>
      <c r="E59" s="130" t="s">
        <v>241</v>
      </c>
      <c r="F59" s="130" t="s">
        <v>207</v>
      </c>
      <c r="G59" s="130"/>
      <c r="H59" s="130"/>
      <c r="I59" s="130" t="s">
        <v>24</v>
      </c>
      <c r="J59" s="130" t="s">
        <v>11</v>
      </c>
    </row>
    <row r="60" spans="1:10" ht="14.25">
      <c r="A60" s="132"/>
      <c r="B60" s="136"/>
      <c r="C60" s="130" t="s">
        <v>146</v>
      </c>
      <c r="D60" s="130" t="s">
        <v>226</v>
      </c>
      <c r="E60" s="130" t="s">
        <v>202</v>
      </c>
      <c r="F60" s="130" t="s">
        <v>202</v>
      </c>
      <c r="G60" s="130" t="s">
        <v>199</v>
      </c>
      <c r="H60" s="130" t="s">
        <v>287</v>
      </c>
      <c r="I60" s="130" t="s">
        <v>134</v>
      </c>
      <c r="J60" s="130" t="s">
        <v>6</v>
      </c>
    </row>
    <row r="61" spans="1:10" ht="14.25">
      <c r="A61" s="132"/>
      <c r="B61" s="132"/>
      <c r="C61" s="133"/>
      <c r="D61" s="133"/>
      <c r="E61" s="148"/>
      <c r="F61" s="133"/>
      <c r="G61" s="133"/>
      <c r="H61" s="133"/>
      <c r="I61" s="133"/>
      <c r="J61" s="133"/>
    </row>
    <row r="62" spans="1:10" ht="14.25">
      <c r="A62" s="130"/>
      <c r="B62" s="130" t="s">
        <v>3</v>
      </c>
      <c r="C62" s="130" t="s">
        <v>253</v>
      </c>
      <c r="D62" s="130" t="s">
        <v>5</v>
      </c>
      <c r="E62" s="130" t="s">
        <v>105</v>
      </c>
      <c r="F62" s="130" t="s">
        <v>65</v>
      </c>
      <c r="G62" s="130" t="s">
        <v>186</v>
      </c>
      <c r="H62" s="130" t="s">
        <v>106</v>
      </c>
      <c r="I62" s="131"/>
      <c r="J62" s="132"/>
    </row>
    <row r="63" spans="1:10" ht="14.25">
      <c r="A63" s="130" t="s">
        <v>6</v>
      </c>
      <c r="B63" s="130" t="s">
        <v>208</v>
      </c>
      <c r="C63" s="130" t="s">
        <v>209</v>
      </c>
      <c r="D63" s="130" t="s">
        <v>210</v>
      </c>
      <c r="E63" s="130" t="s">
        <v>11</v>
      </c>
      <c r="F63" s="130" t="s">
        <v>215</v>
      </c>
      <c r="G63" s="130" t="s">
        <v>371</v>
      </c>
      <c r="H63" s="130" t="s">
        <v>6</v>
      </c>
      <c r="I63" s="131"/>
      <c r="J63" s="132"/>
    </row>
    <row r="64" spans="1:10" ht="14.25">
      <c r="A64" s="130" t="s">
        <v>10</v>
      </c>
      <c r="B64" s="130" t="s">
        <v>254</v>
      </c>
      <c r="C64" s="130" t="s">
        <v>86</v>
      </c>
      <c r="D64" s="130" t="s">
        <v>111</v>
      </c>
      <c r="E64" s="130" t="s">
        <v>10</v>
      </c>
      <c r="F64" s="130" t="s">
        <v>191</v>
      </c>
      <c r="G64" s="130" t="s">
        <v>372</v>
      </c>
      <c r="H64" s="130" t="s">
        <v>10</v>
      </c>
      <c r="I64" s="131"/>
      <c r="J64" s="132"/>
    </row>
    <row r="65" spans="1:10" ht="14.25">
      <c r="A65" s="130" t="s">
        <v>11</v>
      </c>
      <c r="B65" s="130" t="s">
        <v>235</v>
      </c>
      <c r="C65" s="130" t="s">
        <v>87</v>
      </c>
      <c r="D65" s="130" t="s">
        <v>102</v>
      </c>
      <c r="E65" s="130" t="s">
        <v>6</v>
      </c>
      <c r="F65" s="130" t="s">
        <v>220</v>
      </c>
      <c r="G65" s="130" t="s">
        <v>373</v>
      </c>
      <c r="H65" s="130" t="s">
        <v>11</v>
      </c>
      <c r="I65" s="131"/>
      <c r="J65" s="132"/>
    </row>
    <row r="66" spans="1:10" ht="14.25">
      <c r="A66" s="130" t="s">
        <v>14</v>
      </c>
      <c r="B66" s="130" t="s">
        <v>239</v>
      </c>
      <c r="C66" s="130" t="s">
        <v>92</v>
      </c>
      <c r="D66" s="130" t="s">
        <v>109</v>
      </c>
      <c r="E66" s="130" t="s">
        <v>128</v>
      </c>
      <c r="F66" s="130" t="s">
        <v>374</v>
      </c>
      <c r="G66" s="130" t="s">
        <v>375</v>
      </c>
      <c r="H66" s="130" t="s">
        <v>14</v>
      </c>
      <c r="I66" s="131"/>
      <c r="J66" s="132"/>
    </row>
    <row r="67" spans="1:10" ht="14.25">
      <c r="A67" s="133"/>
      <c r="B67" s="133"/>
      <c r="C67" s="134"/>
      <c r="D67" s="134"/>
      <c r="E67" s="134"/>
      <c r="F67" s="134"/>
      <c r="G67" s="134"/>
      <c r="H67" s="134"/>
      <c r="I67" s="135"/>
      <c r="J67" s="135"/>
    </row>
    <row r="68" spans="1:10" ht="14.25">
      <c r="A68" s="132"/>
      <c r="B68" s="136"/>
      <c r="C68" s="130"/>
      <c r="D68" s="130" t="s">
        <v>112</v>
      </c>
      <c r="E68" s="130" t="s">
        <v>113</v>
      </c>
      <c r="F68" s="130" t="s">
        <v>114</v>
      </c>
      <c r="G68" s="130" t="s">
        <v>115</v>
      </c>
      <c r="H68" s="130" t="s">
        <v>116</v>
      </c>
      <c r="I68" s="130" t="s">
        <v>117</v>
      </c>
      <c r="J68" s="130" t="s">
        <v>77</v>
      </c>
    </row>
    <row r="69" spans="1:10" ht="14.25">
      <c r="A69" s="132"/>
      <c r="B69" s="136"/>
      <c r="C69" s="130" t="s">
        <v>118</v>
      </c>
      <c r="D69" s="130" t="s">
        <v>201</v>
      </c>
      <c r="E69" s="130" t="s">
        <v>226</v>
      </c>
      <c r="F69" s="130" t="s">
        <v>244</v>
      </c>
      <c r="G69" s="130" t="s">
        <v>243</v>
      </c>
      <c r="H69" s="130" t="s">
        <v>226</v>
      </c>
      <c r="I69" s="130" t="s">
        <v>134</v>
      </c>
      <c r="J69" s="130" t="s">
        <v>14</v>
      </c>
    </row>
    <row r="70" spans="1:10" ht="14.25">
      <c r="A70" s="132"/>
      <c r="B70" s="136"/>
      <c r="C70" s="130" t="s">
        <v>162</v>
      </c>
      <c r="D70" s="130" t="s">
        <v>202</v>
      </c>
      <c r="E70" s="130" t="s">
        <v>201</v>
      </c>
      <c r="F70" s="130" t="s">
        <v>204</v>
      </c>
      <c r="G70" s="130" t="s">
        <v>241</v>
      </c>
      <c r="H70" s="130"/>
      <c r="I70" s="130" t="s">
        <v>13</v>
      </c>
      <c r="J70" s="130" t="s">
        <v>11</v>
      </c>
    </row>
    <row r="71" spans="1:10" ht="14.25">
      <c r="A71" s="132"/>
      <c r="B71" s="136"/>
      <c r="C71" s="130" t="s">
        <v>163</v>
      </c>
      <c r="D71" s="130" t="s">
        <v>203</v>
      </c>
      <c r="E71" s="130" t="s">
        <v>228</v>
      </c>
      <c r="F71" s="130" t="s">
        <v>207</v>
      </c>
      <c r="G71" s="130" t="s">
        <v>225</v>
      </c>
      <c r="H71" s="130"/>
      <c r="I71" s="130" t="s">
        <v>13</v>
      </c>
      <c r="J71" s="130" t="s">
        <v>10</v>
      </c>
    </row>
    <row r="72" spans="1:10" ht="14.25">
      <c r="A72" s="132"/>
      <c r="B72" s="136"/>
      <c r="C72" s="130" t="s">
        <v>119</v>
      </c>
      <c r="D72" s="130" t="s">
        <v>241</v>
      </c>
      <c r="E72" s="130" t="s">
        <v>229</v>
      </c>
      <c r="F72" s="130" t="s">
        <v>204</v>
      </c>
      <c r="G72" s="130" t="s">
        <v>225</v>
      </c>
      <c r="H72" s="130"/>
      <c r="I72" s="130" t="s">
        <v>13</v>
      </c>
      <c r="J72" s="130" t="s">
        <v>14</v>
      </c>
    </row>
    <row r="73" spans="1:10" ht="14.25">
      <c r="A73" s="132"/>
      <c r="B73" s="136"/>
      <c r="C73" s="130" t="s">
        <v>120</v>
      </c>
      <c r="D73" s="130" t="s">
        <v>205</v>
      </c>
      <c r="E73" s="130" t="s">
        <v>225</v>
      </c>
      <c r="F73" s="130" t="s">
        <v>199</v>
      </c>
      <c r="G73" s="130"/>
      <c r="H73" s="130"/>
      <c r="I73" s="130" t="s">
        <v>24</v>
      </c>
      <c r="J73" s="130" t="s">
        <v>11</v>
      </c>
    </row>
    <row r="74" spans="1:10" ht="14.25">
      <c r="A74" s="132"/>
      <c r="B74" s="136"/>
      <c r="C74" s="130" t="s">
        <v>146</v>
      </c>
      <c r="D74" s="130" t="s">
        <v>204</v>
      </c>
      <c r="E74" s="130" t="s">
        <v>200</v>
      </c>
      <c r="F74" s="130" t="s">
        <v>200</v>
      </c>
      <c r="G74" s="130"/>
      <c r="H74" s="130"/>
      <c r="I74" s="130" t="s">
        <v>24</v>
      </c>
      <c r="J74" s="130" t="s">
        <v>6</v>
      </c>
    </row>
    <row r="75" spans="1:10" ht="14.25">
      <c r="A75" s="132"/>
      <c r="B75" s="132"/>
      <c r="C75" s="133"/>
      <c r="D75" s="133"/>
      <c r="E75" s="148"/>
      <c r="F75" s="133"/>
      <c r="G75" s="133"/>
      <c r="H75" s="133"/>
      <c r="I75" s="133"/>
      <c r="J75" s="133"/>
    </row>
    <row r="76" spans="1:10" ht="14.25">
      <c r="A76" s="130"/>
      <c r="B76" s="130" t="s">
        <v>3</v>
      </c>
      <c r="C76" s="130" t="s">
        <v>265</v>
      </c>
      <c r="D76" s="130" t="s">
        <v>5</v>
      </c>
      <c r="E76" s="130" t="s">
        <v>105</v>
      </c>
      <c r="F76" s="130" t="s">
        <v>65</v>
      </c>
      <c r="G76" s="130" t="s">
        <v>186</v>
      </c>
      <c r="H76" s="130" t="s">
        <v>106</v>
      </c>
      <c r="I76" s="131"/>
      <c r="J76" s="132"/>
    </row>
    <row r="77" spans="1:10" ht="14.25">
      <c r="A77" s="130" t="s">
        <v>6</v>
      </c>
      <c r="B77" s="130"/>
      <c r="C77" s="130"/>
      <c r="D77" s="130"/>
      <c r="E77" s="130"/>
      <c r="F77" s="130"/>
      <c r="G77" s="130"/>
      <c r="H77" s="130"/>
      <c r="I77" s="131"/>
      <c r="J77" s="132"/>
    </row>
    <row r="78" spans="1:10" ht="14.25">
      <c r="A78" s="130" t="s">
        <v>10</v>
      </c>
      <c r="B78" s="130" t="s">
        <v>266</v>
      </c>
      <c r="C78" s="130" t="s">
        <v>50</v>
      </c>
      <c r="D78" s="130" t="s">
        <v>16</v>
      </c>
      <c r="E78" s="130" t="s">
        <v>6</v>
      </c>
      <c r="F78" s="130" t="s">
        <v>376</v>
      </c>
      <c r="G78" s="130" t="s">
        <v>377</v>
      </c>
      <c r="H78" s="130" t="s">
        <v>10</v>
      </c>
      <c r="I78" s="131"/>
      <c r="J78" s="132"/>
    </row>
    <row r="79" spans="1:10" ht="14.25">
      <c r="A79" s="130" t="s">
        <v>11</v>
      </c>
      <c r="B79" s="130" t="s">
        <v>378</v>
      </c>
      <c r="C79" s="130" t="s">
        <v>169</v>
      </c>
      <c r="D79" s="130" t="s">
        <v>111</v>
      </c>
      <c r="E79" s="130" t="s">
        <v>10</v>
      </c>
      <c r="F79" s="130" t="s">
        <v>379</v>
      </c>
      <c r="G79" s="130" t="s">
        <v>380</v>
      </c>
      <c r="H79" s="130" t="s">
        <v>6</v>
      </c>
      <c r="I79" s="131"/>
      <c r="J79" s="132"/>
    </row>
    <row r="80" spans="1:10" ht="14.25">
      <c r="A80" s="130" t="s">
        <v>14</v>
      </c>
      <c r="B80" s="130" t="s">
        <v>381</v>
      </c>
      <c r="C80" s="130" t="s">
        <v>382</v>
      </c>
      <c r="D80" s="130" t="s">
        <v>219</v>
      </c>
      <c r="E80" s="130" t="s">
        <v>128</v>
      </c>
      <c r="F80" s="130" t="s">
        <v>137</v>
      </c>
      <c r="G80" s="130" t="s">
        <v>383</v>
      </c>
      <c r="H80" s="130" t="s">
        <v>11</v>
      </c>
      <c r="I80" s="131"/>
      <c r="J80" s="132"/>
    </row>
    <row r="81" spans="1:10" ht="14.25">
      <c r="A81" s="133"/>
      <c r="B81" s="133"/>
      <c r="C81" s="134"/>
      <c r="D81" s="134"/>
      <c r="E81" s="134"/>
      <c r="F81" s="134"/>
      <c r="G81" s="134"/>
      <c r="H81" s="134"/>
      <c r="I81" s="135"/>
      <c r="J81" s="135"/>
    </row>
    <row r="82" spans="1:10" ht="14.25">
      <c r="A82" s="132"/>
      <c r="B82" s="136"/>
      <c r="C82" s="130"/>
      <c r="D82" s="130" t="s">
        <v>112</v>
      </c>
      <c r="E82" s="130" t="s">
        <v>113</v>
      </c>
      <c r="F82" s="130" t="s">
        <v>114</v>
      </c>
      <c r="G82" s="130" t="s">
        <v>115</v>
      </c>
      <c r="H82" s="130" t="s">
        <v>116</v>
      </c>
      <c r="I82" s="130" t="s">
        <v>117</v>
      </c>
      <c r="J82" s="130" t="s">
        <v>77</v>
      </c>
    </row>
    <row r="83" spans="1:10" ht="14.25">
      <c r="A83" s="132"/>
      <c r="B83" s="136"/>
      <c r="C83" s="130" t="s">
        <v>118</v>
      </c>
      <c r="D83" s="130"/>
      <c r="E83" s="130"/>
      <c r="F83" s="130"/>
      <c r="G83" s="130"/>
      <c r="H83" s="130"/>
      <c r="I83" s="130"/>
      <c r="J83" s="130" t="s">
        <v>14</v>
      </c>
    </row>
    <row r="84" spans="1:10" ht="14.25">
      <c r="A84" s="132"/>
      <c r="B84" s="136"/>
      <c r="C84" s="130" t="s">
        <v>162</v>
      </c>
      <c r="D84" s="130" t="s">
        <v>241</v>
      </c>
      <c r="E84" s="130" t="s">
        <v>207</v>
      </c>
      <c r="F84" s="130" t="s">
        <v>200</v>
      </c>
      <c r="G84" s="130"/>
      <c r="H84" s="130"/>
      <c r="I84" s="130" t="s">
        <v>24</v>
      </c>
      <c r="J84" s="130" t="s">
        <v>11</v>
      </c>
    </row>
    <row r="85" spans="1:10" ht="14.25">
      <c r="A85" s="132"/>
      <c r="B85" s="136"/>
      <c r="C85" s="130" t="s">
        <v>163</v>
      </c>
      <c r="D85" s="130"/>
      <c r="E85" s="130"/>
      <c r="F85" s="130"/>
      <c r="G85" s="130"/>
      <c r="H85" s="130"/>
      <c r="I85" s="130"/>
      <c r="J85" s="130" t="s">
        <v>10</v>
      </c>
    </row>
    <row r="86" spans="1:10" ht="14.25">
      <c r="A86" s="132"/>
      <c r="B86" s="136"/>
      <c r="C86" s="130" t="s">
        <v>119</v>
      </c>
      <c r="D86" s="130" t="s">
        <v>283</v>
      </c>
      <c r="E86" s="130" t="s">
        <v>225</v>
      </c>
      <c r="F86" s="130" t="s">
        <v>202</v>
      </c>
      <c r="G86" s="130" t="s">
        <v>207</v>
      </c>
      <c r="H86" s="130" t="s">
        <v>202</v>
      </c>
      <c r="I86" s="130" t="s">
        <v>119</v>
      </c>
      <c r="J86" s="130" t="s">
        <v>14</v>
      </c>
    </row>
    <row r="87" spans="1:10" ht="14.25">
      <c r="A87" s="132"/>
      <c r="B87" s="136"/>
      <c r="C87" s="130" t="s">
        <v>120</v>
      </c>
      <c r="D87" s="130"/>
      <c r="E87" s="130"/>
      <c r="F87" s="130"/>
      <c r="G87" s="130"/>
      <c r="H87" s="130"/>
      <c r="I87" s="130"/>
      <c r="J87" s="130" t="s">
        <v>11</v>
      </c>
    </row>
    <row r="88" spans="1:10" ht="14.25">
      <c r="A88" s="132"/>
      <c r="B88" s="136"/>
      <c r="C88" s="130" t="s">
        <v>146</v>
      </c>
      <c r="D88" s="130" t="s">
        <v>207</v>
      </c>
      <c r="E88" s="130" t="s">
        <v>204</v>
      </c>
      <c r="F88" s="130" t="s">
        <v>207</v>
      </c>
      <c r="G88" s="130"/>
      <c r="H88" s="130"/>
      <c r="I88" s="130" t="s">
        <v>24</v>
      </c>
      <c r="J88" s="130" t="s">
        <v>6</v>
      </c>
    </row>
    <row r="89" spans="1:10" ht="14.25">
      <c r="A89" s="132"/>
      <c r="B89" s="132"/>
      <c r="C89" s="133"/>
      <c r="D89" s="133"/>
      <c r="E89" s="148"/>
      <c r="F89" s="133"/>
      <c r="G89" s="133"/>
      <c r="H89" s="133"/>
      <c r="I89" s="133"/>
      <c r="J89" s="13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3.57421875" style="0" customWidth="1"/>
    <col min="2" max="2" width="6.00390625" style="0" customWidth="1"/>
    <col min="3" max="3" width="19.57421875" style="0" customWidth="1"/>
    <col min="4" max="4" width="10.57421875" style="0" customWidth="1"/>
    <col min="5" max="5" width="16.7109375" style="0" customWidth="1"/>
    <col min="6" max="6" width="15.28125" style="0" customWidth="1"/>
    <col min="7" max="7" width="14.8515625" style="0" customWidth="1"/>
    <col min="8" max="8" width="15.28125" style="0" customWidth="1"/>
    <col min="9" max="9" width="10.57421875" style="0" customWidth="1"/>
    <col min="10" max="10" width="10.140625" style="0" customWidth="1"/>
  </cols>
  <sheetData>
    <row r="1" ht="15" thickBot="1"/>
    <row r="2" spans="1:10" ht="17.25">
      <c r="A2" s="116"/>
      <c r="B2" s="117" t="s">
        <v>0</v>
      </c>
      <c r="C2" s="118"/>
      <c r="D2" s="118"/>
      <c r="E2" s="119"/>
      <c r="F2" s="120"/>
      <c r="G2" s="121"/>
      <c r="H2" s="121"/>
      <c r="I2" s="145"/>
      <c r="J2" s="145"/>
    </row>
    <row r="3" spans="1:10" ht="15">
      <c r="A3" s="116"/>
      <c r="B3" s="123" t="s">
        <v>500</v>
      </c>
      <c r="C3" s="122"/>
      <c r="D3" s="122"/>
      <c r="E3" s="124"/>
      <c r="F3" s="120"/>
      <c r="G3" s="121"/>
      <c r="H3" s="121"/>
      <c r="I3" s="145"/>
      <c r="J3" s="145"/>
    </row>
    <row r="4" spans="1:10" ht="15.75" thickBot="1">
      <c r="A4" s="116"/>
      <c r="B4" s="125" t="s">
        <v>181</v>
      </c>
      <c r="C4" s="126"/>
      <c r="D4" s="126"/>
      <c r="E4" s="127"/>
      <c r="F4" s="120"/>
      <c r="G4" s="121"/>
      <c r="H4" s="121"/>
      <c r="I4" s="145"/>
      <c r="J4" s="145"/>
    </row>
    <row r="5" spans="1:10" ht="14.25">
      <c r="A5" s="128"/>
      <c r="B5" s="129"/>
      <c r="C5" s="129"/>
      <c r="D5" s="129"/>
      <c r="E5" s="137"/>
      <c r="F5" s="121"/>
      <c r="G5" s="121"/>
      <c r="H5" s="121"/>
      <c r="I5" s="145"/>
      <c r="J5" s="145"/>
    </row>
    <row r="6" spans="1:10" ht="14.25">
      <c r="A6" s="138"/>
      <c r="B6" s="138" t="s">
        <v>3</v>
      </c>
      <c r="C6" s="138" t="s">
        <v>4</v>
      </c>
      <c r="D6" s="138" t="s">
        <v>5</v>
      </c>
      <c r="E6" s="120"/>
      <c r="F6" s="121"/>
      <c r="G6" s="121"/>
      <c r="H6" s="121"/>
      <c r="I6" s="121"/>
      <c r="J6" s="145"/>
    </row>
    <row r="7" spans="1:10" ht="14.25">
      <c r="A7" s="139" t="s">
        <v>6</v>
      </c>
      <c r="B7" s="139" t="s">
        <v>501</v>
      </c>
      <c r="C7" s="139" t="s">
        <v>174</v>
      </c>
      <c r="D7" s="139" t="s">
        <v>9</v>
      </c>
      <c r="E7" s="140" t="s">
        <v>174</v>
      </c>
      <c r="F7" s="121"/>
      <c r="G7" s="121"/>
      <c r="H7" s="121"/>
      <c r="I7" s="121"/>
      <c r="J7" s="145"/>
    </row>
    <row r="8" spans="1:10" ht="14.25">
      <c r="A8" s="139" t="s">
        <v>10</v>
      </c>
      <c r="B8" s="139"/>
      <c r="C8" s="139"/>
      <c r="D8" s="139"/>
      <c r="E8" s="141"/>
      <c r="F8" s="140" t="s">
        <v>174</v>
      </c>
      <c r="G8" s="121"/>
      <c r="H8" s="121"/>
      <c r="I8" s="121"/>
      <c r="J8" s="145"/>
    </row>
    <row r="9" spans="1:10" ht="14.25">
      <c r="A9" s="138" t="s">
        <v>11</v>
      </c>
      <c r="B9" s="138"/>
      <c r="C9" s="138"/>
      <c r="D9" s="138"/>
      <c r="E9" s="142" t="s">
        <v>54</v>
      </c>
      <c r="F9" s="141" t="s">
        <v>502</v>
      </c>
      <c r="G9" s="120"/>
      <c r="H9" s="121"/>
      <c r="I9" s="121"/>
      <c r="J9" s="145"/>
    </row>
    <row r="10" spans="1:10" ht="14.25">
      <c r="A10" s="138" t="s">
        <v>14</v>
      </c>
      <c r="B10" s="138" t="s">
        <v>319</v>
      </c>
      <c r="C10" s="138" t="s">
        <v>54</v>
      </c>
      <c r="D10" s="138" t="s">
        <v>16</v>
      </c>
      <c r="E10" s="143"/>
      <c r="F10" s="116"/>
      <c r="G10" s="140" t="s">
        <v>174</v>
      </c>
      <c r="H10" s="121"/>
      <c r="I10" s="121"/>
      <c r="J10" s="145"/>
    </row>
    <row r="11" spans="1:10" ht="14.25">
      <c r="A11" s="139" t="s">
        <v>17</v>
      </c>
      <c r="B11" s="139" t="s">
        <v>18</v>
      </c>
      <c r="C11" s="139" t="s">
        <v>342</v>
      </c>
      <c r="D11" s="139" t="s">
        <v>343</v>
      </c>
      <c r="E11" s="140" t="s">
        <v>342</v>
      </c>
      <c r="F11" s="116"/>
      <c r="G11" s="141" t="s">
        <v>503</v>
      </c>
      <c r="H11" s="120"/>
      <c r="I11" s="121"/>
      <c r="J11" s="145"/>
    </row>
    <row r="12" spans="1:10" ht="14.25">
      <c r="A12" s="139" t="s">
        <v>21</v>
      </c>
      <c r="B12" s="139" t="s">
        <v>308</v>
      </c>
      <c r="C12" s="139" t="s">
        <v>165</v>
      </c>
      <c r="D12" s="139" t="s">
        <v>214</v>
      </c>
      <c r="E12" s="141" t="s">
        <v>504</v>
      </c>
      <c r="F12" s="142" t="s">
        <v>342</v>
      </c>
      <c r="G12" s="144"/>
      <c r="H12" s="120"/>
      <c r="I12" s="121"/>
      <c r="J12" s="145"/>
    </row>
    <row r="13" spans="1:10" ht="14.25">
      <c r="A13" s="138" t="s">
        <v>23</v>
      </c>
      <c r="B13" s="138"/>
      <c r="C13" s="138"/>
      <c r="D13" s="138"/>
      <c r="E13" s="142" t="s">
        <v>80</v>
      </c>
      <c r="F13" s="143" t="s">
        <v>505</v>
      </c>
      <c r="G13" s="116"/>
      <c r="H13" s="120"/>
      <c r="I13" s="121"/>
      <c r="J13" s="145"/>
    </row>
    <row r="14" spans="1:10" ht="14.25">
      <c r="A14" s="138" t="s">
        <v>25</v>
      </c>
      <c r="B14" s="138" t="s">
        <v>302</v>
      </c>
      <c r="C14" s="138" t="s">
        <v>80</v>
      </c>
      <c r="D14" s="138" t="s">
        <v>214</v>
      </c>
      <c r="E14" s="143"/>
      <c r="F14" s="121"/>
      <c r="G14" s="116"/>
      <c r="H14" s="140" t="s">
        <v>174</v>
      </c>
      <c r="I14" s="121"/>
      <c r="J14" s="145"/>
    </row>
    <row r="15" spans="1:10" ht="14.25">
      <c r="A15" s="129"/>
      <c r="B15" s="129"/>
      <c r="C15" s="129"/>
      <c r="D15" s="129"/>
      <c r="E15" s="121"/>
      <c r="F15" s="121"/>
      <c r="G15" s="116"/>
      <c r="H15" s="141" t="s">
        <v>506</v>
      </c>
      <c r="I15" s="120"/>
      <c r="J15" s="145"/>
    </row>
    <row r="16" spans="1:10" ht="14.25">
      <c r="A16" s="139" t="s">
        <v>305</v>
      </c>
      <c r="B16" s="139" t="s">
        <v>507</v>
      </c>
      <c r="C16" s="139" t="s">
        <v>167</v>
      </c>
      <c r="D16" s="139" t="s">
        <v>109</v>
      </c>
      <c r="E16" s="140" t="s">
        <v>167</v>
      </c>
      <c r="F16" s="121"/>
      <c r="G16" s="116"/>
      <c r="H16" s="144"/>
      <c r="I16" s="120"/>
      <c r="J16" s="145"/>
    </row>
    <row r="17" spans="1:10" ht="14.25">
      <c r="A17" s="139" t="s">
        <v>307</v>
      </c>
      <c r="B17" s="139"/>
      <c r="C17" s="139"/>
      <c r="D17" s="139"/>
      <c r="E17" s="141"/>
      <c r="F17" s="140" t="s">
        <v>167</v>
      </c>
      <c r="G17" s="116"/>
      <c r="H17" s="144"/>
      <c r="I17" s="120"/>
      <c r="J17" s="145"/>
    </row>
    <row r="18" spans="1:10" ht="14.25">
      <c r="A18" s="138" t="s">
        <v>310</v>
      </c>
      <c r="B18" s="138" t="s">
        <v>322</v>
      </c>
      <c r="C18" s="138" t="s">
        <v>50</v>
      </c>
      <c r="D18" s="138" t="s">
        <v>16</v>
      </c>
      <c r="E18" s="142" t="s">
        <v>363</v>
      </c>
      <c r="F18" s="141" t="s">
        <v>508</v>
      </c>
      <c r="G18" s="144"/>
      <c r="H18" s="144"/>
      <c r="I18" s="120"/>
      <c r="J18" s="145"/>
    </row>
    <row r="19" spans="1:10" ht="14.25">
      <c r="A19" s="138" t="s">
        <v>312</v>
      </c>
      <c r="B19" s="138" t="s">
        <v>313</v>
      </c>
      <c r="C19" s="138" t="s">
        <v>363</v>
      </c>
      <c r="D19" s="138" t="s">
        <v>364</v>
      </c>
      <c r="E19" s="143" t="s">
        <v>509</v>
      </c>
      <c r="F19" s="116"/>
      <c r="G19" s="142" t="s">
        <v>168</v>
      </c>
      <c r="H19" s="144"/>
      <c r="I19" s="120"/>
      <c r="J19" s="145"/>
    </row>
    <row r="20" spans="1:10" ht="14.25">
      <c r="A20" s="139" t="s">
        <v>315</v>
      </c>
      <c r="B20" s="139" t="s">
        <v>316</v>
      </c>
      <c r="C20" s="139" t="s">
        <v>209</v>
      </c>
      <c r="D20" s="139" t="s">
        <v>210</v>
      </c>
      <c r="E20" s="140" t="s">
        <v>209</v>
      </c>
      <c r="F20" s="116"/>
      <c r="G20" s="143" t="s">
        <v>510</v>
      </c>
      <c r="H20" s="116"/>
      <c r="I20" s="120"/>
      <c r="J20" s="145"/>
    </row>
    <row r="21" spans="1:10" ht="14.25">
      <c r="A21" s="139" t="s">
        <v>318</v>
      </c>
      <c r="B21" s="139"/>
      <c r="C21" s="139"/>
      <c r="D21" s="139"/>
      <c r="E21" s="141"/>
      <c r="F21" s="142" t="s">
        <v>168</v>
      </c>
      <c r="G21" s="120"/>
      <c r="H21" s="116"/>
      <c r="I21" s="120"/>
      <c r="J21" s="145"/>
    </row>
    <row r="22" spans="1:10" ht="14.25">
      <c r="A22" s="138" t="s">
        <v>321</v>
      </c>
      <c r="B22" s="138"/>
      <c r="C22" s="138"/>
      <c r="D22" s="138"/>
      <c r="E22" s="142" t="s">
        <v>168</v>
      </c>
      <c r="F22" s="143" t="s">
        <v>511</v>
      </c>
      <c r="G22" s="121"/>
      <c r="H22" s="116"/>
      <c r="I22" s="120"/>
      <c r="J22" s="145"/>
    </row>
    <row r="23" spans="1:10" ht="14.25">
      <c r="A23" s="138" t="s">
        <v>324</v>
      </c>
      <c r="B23" s="138" t="s">
        <v>512</v>
      </c>
      <c r="C23" s="138" t="s">
        <v>168</v>
      </c>
      <c r="D23" s="138" t="s">
        <v>109</v>
      </c>
      <c r="E23" s="143"/>
      <c r="F23" s="121"/>
      <c r="G23" s="121"/>
      <c r="H23" s="116"/>
      <c r="I23" s="120"/>
      <c r="J23" s="145"/>
    </row>
    <row r="24" spans="1:10" ht="14.25">
      <c r="A24" s="129"/>
      <c r="B24" s="129"/>
      <c r="C24" s="129"/>
      <c r="D24" s="129"/>
      <c r="E24" s="121"/>
      <c r="F24" s="121"/>
      <c r="G24" s="121"/>
      <c r="H24" s="116"/>
      <c r="I24" s="142" t="s">
        <v>174</v>
      </c>
      <c r="J24" s="154"/>
    </row>
    <row r="25" spans="1:10" ht="14.25">
      <c r="A25" s="139" t="s">
        <v>513</v>
      </c>
      <c r="B25" s="139" t="s">
        <v>290</v>
      </c>
      <c r="C25" s="139" t="s">
        <v>48</v>
      </c>
      <c r="D25" s="139" t="s">
        <v>9</v>
      </c>
      <c r="E25" s="140" t="s">
        <v>48</v>
      </c>
      <c r="F25" s="121"/>
      <c r="G25" s="121"/>
      <c r="H25" s="116"/>
      <c r="I25" s="141" t="s">
        <v>514</v>
      </c>
      <c r="J25" s="154"/>
    </row>
    <row r="26" spans="1:10" ht="14.25">
      <c r="A26" s="139" t="s">
        <v>515</v>
      </c>
      <c r="B26" s="139"/>
      <c r="C26" s="139"/>
      <c r="D26" s="139"/>
      <c r="E26" s="141"/>
      <c r="F26" s="140" t="s">
        <v>48</v>
      </c>
      <c r="G26" s="121"/>
      <c r="H26" s="116"/>
      <c r="I26" s="120"/>
      <c r="J26" s="145"/>
    </row>
    <row r="27" spans="1:10" ht="14.25">
      <c r="A27" s="138" t="s">
        <v>516</v>
      </c>
      <c r="B27" s="138"/>
      <c r="C27" s="138"/>
      <c r="D27" s="138"/>
      <c r="E27" s="142" t="s">
        <v>52</v>
      </c>
      <c r="F27" s="141" t="s">
        <v>517</v>
      </c>
      <c r="G27" s="120"/>
      <c r="H27" s="116"/>
      <c r="I27" s="120"/>
      <c r="J27" s="145"/>
    </row>
    <row r="28" spans="1:10" ht="14.25">
      <c r="A28" s="138" t="s">
        <v>518</v>
      </c>
      <c r="B28" s="138" t="s">
        <v>296</v>
      </c>
      <c r="C28" s="138" t="s">
        <v>52</v>
      </c>
      <c r="D28" s="138" t="s">
        <v>9</v>
      </c>
      <c r="E28" s="143"/>
      <c r="F28" s="116"/>
      <c r="G28" s="140" t="s">
        <v>48</v>
      </c>
      <c r="H28" s="116"/>
      <c r="I28" s="120"/>
      <c r="J28" s="145"/>
    </row>
    <row r="29" spans="1:10" ht="14.25">
      <c r="A29" s="139" t="s">
        <v>519</v>
      </c>
      <c r="B29" s="139" t="s">
        <v>298</v>
      </c>
      <c r="C29" s="139" t="s">
        <v>169</v>
      </c>
      <c r="D29" s="139" t="s">
        <v>111</v>
      </c>
      <c r="E29" s="140" t="s">
        <v>169</v>
      </c>
      <c r="F29" s="116"/>
      <c r="G29" s="141" t="s">
        <v>520</v>
      </c>
      <c r="H29" s="144"/>
      <c r="I29" s="120"/>
      <c r="J29" s="145"/>
    </row>
    <row r="30" spans="1:10" ht="14.25">
      <c r="A30" s="139" t="s">
        <v>521</v>
      </c>
      <c r="B30" s="139" t="s">
        <v>293</v>
      </c>
      <c r="C30" s="139" t="s">
        <v>56</v>
      </c>
      <c r="D30" s="139" t="s">
        <v>9</v>
      </c>
      <c r="E30" s="141" t="s">
        <v>522</v>
      </c>
      <c r="F30" s="142" t="s">
        <v>83</v>
      </c>
      <c r="G30" s="144"/>
      <c r="H30" s="144"/>
      <c r="I30" s="120"/>
      <c r="J30" s="145"/>
    </row>
    <row r="31" spans="1:10" ht="14.25">
      <c r="A31" s="138" t="s">
        <v>523</v>
      </c>
      <c r="B31" s="138"/>
      <c r="C31" s="138"/>
      <c r="D31" s="138"/>
      <c r="E31" s="142" t="s">
        <v>83</v>
      </c>
      <c r="F31" s="143" t="s">
        <v>524</v>
      </c>
      <c r="G31" s="116"/>
      <c r="H31" s="144"/>
      <c r="I31" s="120"/>
      <c r="J31" s="145"/>
    </row>
    <row r="32" spans="1:10" ht="14.25">
      <c r="A32" s="138" t="s">
        <v>525</v>
      </c>
      <c r="B32" s="138" t="s">
        <v>325</v>
      </c>
      <c r="C32" s="138" t="s">
        <v>83</v>
      </c>
      <c r="D32" s="138" t="s">
        <v>27</v>
      </c>
      <c r="E32" s="143"/>
      <c r="F32" s="121"/>
      <c r="G32" s="116"/>
      <c r="H32" s="142" t="s">
        <v>176</v>
      </c>
      <c r="I32" s="120"/>
      <c r="J32" s="145"/>
    </row>
    <row r="33" spans="1:10" ht="14.25">
      <c r="A33" s="129"/>
      <c r="B33" s="129"/>
      <c r="C33" s="129"/>
      <c r="D33" s="129"/>
      <c r="E33" s="121"/>
      <c r="F33" s="121"/>
      <c r="G33" s="116"/>
      <c r="H33" s="143" t="s">
        <v>526</v>
      </c>
      <c r="I33" s="121"/>
      <c r="J33" s="145"/>
    </row>
    <row r="34" spans="1:10" ht="14.25">
      <c r="A34" s="139" t="s">
        <v>527</v>
      </c>
      <c r="B34" s="139" t="s">
        <v>528</v>
      </c>
      <c r="C34" s="139" t="s">
        <v>175</v>
      </c>
      <c r="D34" s="139" t="s">
        <v>9</v>
      </c>
      <c r="E34" s="140" t="s">
        <v>175</v>
      </c>
      <c r="F34" s="121"/>
      <c r="G34" s="116"/>
      <c r="H34" s="120"/>
      <c r="I34" s="121"/>
      <c r="J34" s="145"/>
    </row>
    <row r="35" spans="1:10" ht="14.25">
      <c r="A35" s="139" t="s">
        <v>529</v>
      </c>
      <c r="B35" s="139"/>
      <c r="C35" s="139"/>
      <c r="D35" s="139"/>
      <c r="E35" s="141"/>
      <c r="F35" s="140" t="s">
        <v>175</v>
      </c>
      <c r="G35" s="116"/>
      <c r="H35" s="120"/>
      <c r="I35" s="121"/>
      <c r="J35" s="145"/>
    </row>
    <row r="36" spans="1:10" ht="14.25">
      <c r="A36" s="138" t="s">
        <v>530</v>
      </c>
      <c r="B36" s="138" t="s">
        <v>300</v>
      </c>
      <c r="C36" s="138" t="s">
        <v>94</v>
      </c>
      <c r="D36" s="138" t="s">
        <v>109</v>
      </c>
      <c r="E36" s="142" t="s">
        <v>81</v>
      </c>
      <c r="F36" s="141" t="s">
        <v>531</v>
      </c>
      <c r="G36" s="144"/>
      <c r="H36" s="120"/>
      <c r="I36" s="121"/>
      <c r="J36" s="145"/>
    </row>
    <row r="37" spans="1:10" ht="14.25">
      <c r="A37" s="138" t="s">
        <v>532</v>
      </c>
      <c r="B37" s="138" t="s">
        <v>15</v>
      </c>
      <c r="C37" s="138" t="s">
        <v>81</v>
      </c>
      <c r="D37" s="138" t="s">
        <v>27</v>
      </c>
      <c r="E37" s="143" t="s">
        <v>533</v>
      </c>
      <c r="F37" s="116"/>
      <c r="G37" s="142" t="s">
        <v>176</v>
      </c>
      <c r="H37" s="120"/>
      <c r="I37" s="121"/>
      <c r="J37" s="145"/>
    </row>
    <row r="38" spans="1:10" ht="14.25">
      <c r="A38" s="139" t="s">
        <v>534</v>
      </c>
      <c r="B38" s="139" t="s">
        <v>291</v>
      </c>
      <c r="C38" s="139" t="s">
        <v>86</v>
      </c>
      <c r="D38" s="139" t="s">
        <v>111</v>
      </c>
      <c r="E38" s="140" t="s">
        <v>86</v>
      </c>
      <c r="F38" s="116"/>
      <c r="G38" s="143" t="s">
        <v>535</v>
      </c>
      <c r="H38" s="121"/>
      <c r="I38" s="121"/>
      <c r="J38" s="145"/>
    </row>
    <row r="39" spans="1:10" ht="14.25">
      <c r="A39" s="139" t="s">
        <v>536</v>
      </c>
      <c r="B39" s="139"/>
      <c r="C39" s="139"/>
      <c r="D39" s="139"/>
      <c r="E39" s="141"/>
      <c r="F39" s="142" t="s">
        <v>176</v>
      </c>
      <c r="G39" s="120"/>
      <c r="H39" s="121"/>
      <c r="I39" s="121"/>
      <c r="J39" s="145"/>
    </row>
    <row r="40" spans="1:10" ht="14.25">
      <c r="A40" s="138" t="s">
        <v>537</v>
      </c>
      <c r="B40" s="138"/>
      <c r="C40" s="138"/>
      <c r="D40" s="138"/>
      <c r="E40" s="142" t="s">
        <v>176</v>
      </c>
      <c r="F40" s="143" t="s">
        <v>538</v>
      </c>
      <c r="G40" s="121"/>
      <c r="H40" s="121"/>
      <c r="I40" s="121"/>
      <c r="J40" s="145"/>
    </row>
    <row r="41" spans="1:10" ht="14.25">
      <c r="A41" s="138" t="s">
        <v>539</v>
      </c>
      <c r="B41" s="138" t="s">
        <v>540</v>
      </c>
      <c r="C41" s="138" t="s">
        <v>176</v>
      </c>
      <c r="D41" s="138" t="s">
        <v>27</v>
      </c>
      <c r="E41" s="143"/>
      <c r="F41" s="121"/>
      <c r="G41" s="121"/>
      <c r="H41" s="121"/>
      <c r="I41" s="121"/>
      <c r="J41" s="145"/>
    </row>
    <row r="42" spans="1:10" ht="14.25">
      <c r="A42" s="150"/>
      <c r="B42" s="150"/>
      <c r="C42" s="150"/>
      <c r="D42" s="150"/>
      <c r="E42" s="145"/>
      <c r="F42" s="145"/>
      <c r="G42" s="145"/>
      <c r="H42" s="145"/>
      <c r="I42" s="145"/>
      <c r="J42" s="14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3.57421875" style="0" customWidth="1"/>
    <col min="2" max="2" width="7.7109375" style="0" customWidth="1"/>
    <col min="3" max="3" width="35.7109375" style="0" customWidth="1"/>
    <col min="4" max="4" width="23.7109375" style="0" customWidth="1"/>
  </cols>
  <sheetData>
    <row r="1" ht="15" thickBot="1"/>
    <row r="2" spans="1:10" ht="17.25">
      <c r="A2" s="116"/>
      <c r="B2" s="117" t="s">
        <v>0</v>
      </c>
      <c r="C2" s="118"/>
      <c r="D2" s="118"/>
      <c r="E2" s="119"/>
      <c r="F2" s="120"/>
      <c r="G2" s="121"/>
      <c r="H2" s="121"/>
      <c r="I2" s="122"/>
      <c r="J2" s="122"/>
    </row>
    <row r="3" spans="1:10" ht="15">
      <c r="A3" s="116"/>
      <c r="B3" s="123" t="s">
        <v>432</v>
      </c>
      <c r="C3" s="122"/>
      <c r="D3" s="122"/>
      <c r="E3" s="124"/>
      <c r="F3" s="120"/>
      <c r="G3" s="121"/>
      <c r="H3" s="121"/>
      <c r="I3" s="122"/>
      <c r="J3" s="122"/>
    </row>
    <row r="4" spans="1:10" ht="15.75" thickBot="1">
      <c r="A4" s="116"/>
      <c r="B4" s="125" t="s">
        <v>404</v>
      </c>
      <c r="C4" s="126"/>
      <c r="D4" s="126"/>
      <c r="E4" s="127"/>
      <c r="F4" s="120"/>
      <c r="G4" s="121"/>
      <c r="H4" s="121"/>
      <c r="I4" s="122"/>
      <c r="J4" s="122"/>
    </row>
    <row r="5" spans="1:10" ht="15">
      <c r="A5" s="128"/>
      <c r="B5" s="129"/>
      <c r="C5" s="129"/>
      <c r="D5" s="129"/>
      <c r="E5" s="129"/>
      <c r="F5" s="128"/>
      <c r="G5" s="128"/>
      <c r="H5" s="128"/>
      <c r="I5" s="122"/>
      <c r="J5" s="122"/>
    </row>
    <row r="6" spans="1:10" ht="14.25">
      <c r="A6" s="130"/>
      <c r="B6" s="130" t="s">
        <v>3</v>
      </c>
      <c r="C6" s="130" t="s">
        <v>104</v>
      </c>
      <c r="D6" s="130" t="s">
        <v>5</v>
      </c>
      <c r="E6" s="130" t="s">
        <v>105</v>
      </c>
      <c r="F6" s="130" t="s">
        <v>65</v>
      </c>
      <c r="G6" s="130" t="s">
        <v>186</v>
      </c>
      <c r="H6" s="130" t="s">
        <v>106</v>
      </c>
      <c r="I6" s="131"/>
      <c r="J6" s="132"/>
    </row>
    <row r="7" spans="1:10" ht="14.25">
      <c r="A7" s="130" t="s">
        <v>6</v>
      </c>
      <c r="B7" s="130" t="s">
        <v>433</v>
      </c>
      <c r="C7" s="130" t="s">
        <v>434</v>
      </c>
      <c r="D7" s="130" t="s">
        <v>435</v>
      </c>
      <c r="E7" s="130" t="s">
        <v>10</v>
      </c>
      <c r="F7" s="130" t="s">
        <v>126</v>
      </c>
      <c r="G7" s="130" t="s">
        <v>436</v>
      </c>
      <c r="H7" s="130" t="s">
        <v>6</v>
      </c>
      <c r="I7" s="131"/>
      <c r="J7" s="132"/>
    </row>
    <row r="8" spans="1:10" ht="14.25">
      <c r="A8" s="130" t="s">
        <v>10</v>
      </c>
      <c r="B8" s="130" t="s">
        <v>437</v>
      </c>
      <c r="C8" s="130" t="s">
        <v>438</v>
      </c>
      <c r="D8" s="130" t="s">
        <v>439</v>
      </c>
      <c r="E8" s="130" t="s">
        <v>128</v>
      </c>
      <c r="F8" s="130" t="s">
        <v>129</v>
      </c>
      <c r="G8" s="130" t="s">
        <v>440</v>
      </c>
      <c r="H8" s="130" t="s">
        <v>11</v>
      </c>
      <c r="I8" s="131"/>
      <c r="J8" s="132"/>
    </row>
    <row r="9" spans="1:10" ht="14.25">
      <c r="A9" s="130" t="s">
        <v>11</v>
      </c>
      <c r="B9" s="130" t="s">
        <v>441</v>
      </c>
      <c r="C9" s="130" t="s">
        <v>442</v>
      </c>
      <c r="D9" s="130" t="s">
        <v>443</v>
      </c>
      <c r="E9" s="130" t="s">
        <v>6</v>
      </c>
      <c r="F9" s="130" t="s">
        <v>131</v>
      </c>
      <c r="G9" s="130" t="s">
        <v>444</v>
      </c>
      <c r="H9" s="130" t="s">
        <v>10</v>
      </c>
      <c r="I9" s="131"/>
      <c r="J9" s="132"/>
    </row>
    <row r="10" spans="1:10" ht="14.25">
      <c r="A10" s="130" t="s">
        <v>14</v>
      </c>
      <c r="B10" s="130"/>
      <c r="C10" s="130"/>
      <c r="D10" s="130"/>
      <c r="E10" s="130"/>
      <c r="F10" s="130"/>
      <c r="G10" s="130"/>
      <c r="H10" s="130"/>
      <c r="I10" s="131"/>
      <c r="J10" s="132"/>
    </row>
    <row r="11" spans="1:10" ht="14.25">
      <c r="A11" s="133"/>
      <c r="B11" s="133"/>
      <c r="C11" s="134"/>
      <c r="D11" s="134"/>
      <c r="E11" s="134"/>
      <c r="F11" s="134"/>
      <c r="G11" s="134"/>
      <c r="H11" s="134"/>
      <c r="I11" s="135"/>
      <c r="J11" s="135"/>
    </row>
    <row r="12" spans="1:10" ht="14.25">
      <c r="A12" s="132"/>
      <c r="B12" s="136"/>
      <c r="C12" s="130"/>
      <c r="D12" s="130" t="s">
        <v>112</v>
      </c>
      <c r="E12" s="130" t="s">
        <v>113</v>
      </c>
      <c r="F12" s="130" t="s">
        <v>114</v>
      </c>
      <c r="G12" s="130" t="s">
        <v>115</v>
      </c>
      <c r="H12" s="130" t="s">
        <v>116</v>
      </c>
      <c r="I12" s="130" t="s">
        <v>117</v>
      </c>
      <c r="J12" s="130" t="s">
        <v>77</v>
      </c>
    </row>
    <row r="13" spans="1:10" ht="14.25">
      <c r="A13" s="132"/>
      <c r="B13" s="136"/>
      <c r="C13" s="130" t="s">
        <v>118</v>
      </c>
      <c r="D13" s="130" t="s">
        <v>200</v>
      </c>
      <c r="E13" s="130" t="s">
        <v>207</v>
      </c>
      <c r="F13" s="130" t="s">
        <v>200</v>
      </c>
      <c r="G13" s="130"/>
      <c r="H13" s="130"/>
      <c r="I13" s="130" t="s">
        <v>24</v>
      </c>
      <c r="J13" s="130" t="s">
        <v>14</v>
      </c>
    </row>
    <row r="14" spans="1:10" ht="14.25">
      <c r="A14" s="132"/>
      <c r="B14" s="136"/>
      <c r="C14" s="130" t="s">
        <v>162</v>
      </c>
      <c r="D14" s="130"/>
      <c r="E14" s="130"/>
      <c r="F14" s="130"/>
      <c r="G14" s="130"/>
      <c r="H14" s="130"/>
      <c r="I14" s="130"/>
      <c r="J14" s="130" t="s">
        <v>11</v>
      </c>
    </row>
    <row r="15" spans="1:10" ht="14.25">
      <c r="A15" s="132"/>
      <c r="B15" s="136"/>
      <c r="C15" s="130" t="s">
        <v>163</v>
      </c>
      <c r="D15" s="130"/>
      <c r="E15" s="130"/>
      <c r="F15" s="130"/>
      <c r="G15" s="130"/>
      <c r="H15" s="130"/>
      <c r="I15" s="130"/>
      <c r="J15" s="130" t="s">
        <v>10</v>
      </c>
    </row>
    <row r="16" spans="1:10" ht="14.25">
      <c r="A16" s="132"/>
      <c r="B16" s="136"/>
      <c r="C16" s="130" t="s">
        <v>119</v>
      </c>
      <c r="D16" s="130" t="s">
        <v>283</v>
      </c>
      <c r="E16" s="130" t="s">
        <v>205</v>
      </c>
      <c r="F16" s="130" t="s">
        <v>206</v>
      </c>
      <c r="G16" s="130" t="s">
        <v>226</v>
      </c>
      <c r="H16" s="130" t="s">
        <v>202</v>
      </c>
      <c r="I16" s="130" t="s">
        <v>119</v>
      </c>
      <c r="J16" s="130" t="s">
        <v>14</v>
      </c>
    </row>
    <row r="17" spans="1:10" ht="14.25">
      <c r="A17" s="132"/>
      <c r="B17" s="136"/>
      <c r="C17" s="130" t="s">
        <v>120</v>
      </c>
      <c r="D17" s="130" t="s">
        <v>200</v>
      </c>
      <c r="E17" s="130" t="s">
        <v>201</v>
      </c>
      <c r="F17" s="130" t="s">
        <v>200</v>
      </c>
      <c r="G17" s="130"/>
      <c r="H17" s="130"/>
      <c r="I17" s="130" t="s">
        <v>24</v>
      </c>
      <c r="J17" s="130" t="s">
        <v>11</v>
      </c>
    </row>
    <row r="18" spans="1:10" ht="14.25">
      <c r="A18" s="132"/>
      <c r="B18" s="136"/>
      <c r="C18" s="130" t="s">
        <v>146</v>
      </c>
      <c r="D18" s="130"/>
      <c r="E18" s="130"/>
      <c r="F18" s="130"/>
      <c r="G18" s="130"/>
      <c r="H18" s="130"/>
      <c r="I18" s="130"/>
      <c r="J18" s="130" t="s">
        <v>6</v>
      </c>
    </row>
    <row r="19" spans="1:10" ht="14.25">
      <c r="A19" s="132"/>
      <c r="B19" s="132"/>
      <c r="C19" s="133"/>
      <c r="D19" s="133"/>
      <c r="E19" s="148"/>
      <c r="F19" s="133"/>
      <c r="G19" s="133"/>
      <c r="H19" s="133"/>
      <c r="I19" s="133"/>
      <c r="J19" s="133"/>
    </row>
    <row r="20" spans="1:10" ht="14.25">
      <c r="A20" s="130"/>
      <c r="B20" s="130" t="s">
        <v>3</v>
      </c>
      <c r="C20" s="130" t="s">
        <v>121</v>
      </c>
      <c r="D20" s="130" t="s">
        <v>5</v>
      </c>
      <c r="E20" s="130" t="s">
        <v>105</v>
      </c>
      <c r="F20" s="130" t="s">
        <v>65</v>
      </c>
      <c r="G20" s="130" t="s">
        <v>186</v>
      </c>
      <c r="H20" s="130" t="s">
        <v>106</v>
      </c>
      <c r="I20" s="131"/>
      <c r="J20" s="132"/>
    </row>
    <row r="21" spans="1:10" ht="14.25">
      <c r="A21" s="130" t="s">
        <v>6</v>
      </c>
      <c r="B21" s="130" t="s">
        <v>445</v>
      </c>
      <c r="C21" s="130" t="s">
        <v>446</v>
      </c>
      <c r="D21" s="130" t="s">
        <v>439</v>
      </c>
      <c r="E21" s="130" t="s">
        <v>11</v>
      </c>
      <c r="F21" s="130" t="s">
        <v>188</v>
      </c>
      <c r="G21" s="130" t="s">
        <v>447</v>
      </c>
      <c r="H21" s="130" t="s">
        <v>6</v>
      </c>
      <c r="I21" s="131"/>
      <c r="J21" s="132"/>
    </row>
    <row r="22" spans="1:10" ht="14.25">
      <c r="A22" s="130" t="s">
        <v>10</v>
      </c>
      <c r="B22" s="130" t="s">
        <v>448</v>
      </c>
      <c r="C22" s="130" t="s">
        <v>449</v>
      </c>
      <c r="D22" s="130" t="s">
        <v>450</v>
      </c>
      <c r="E22" s="130" t="s">
        <v>10</v>
      </c>
      <c r="F22" s="130" t="s">
        <v>191</v>
      </c>
      <c r="G22" s="130" t="s">
        <v>451</v>
      </c>
      <c r="H22" s="130" t="s">
        <v>10</v>
      </c>
      <c r="I22" s="131"/>
      <c r="J22" s="132"/>
    </row>
    <row r="23" spans="1:10" ht="14.25">
      <c r="A23" s="130" t="s">
        <v>11</v>
      </c>
      <c r="B23" s="130" t="s">
        <v>452</v>
      </c>
      <c r="C23" s="130" t="s">
        <v>453</v>
      </c>
      <c r="D23" s="130" t="s">
        <v>454</v>
      </c>
      <c r="E23" s="130" t="s">
        <v>6</v>
      </c>
      <c r="F23" s="130" t="s">
        <v>357</v>
      </c>
      <c r="G23" s="130" t="s">
        <v>455</v>
      </c>
      <c r="H23" s="130" t="s">
        <v>11</v>
      </c>
      <c r="I23" s="131"/>
      <c r="J23" s="132"/>
    </row>
    <row r="24" spans="1:10" ht="14.25">
      <c r="A24" s="130" t="s">
        <v>14</v>
      </c>
      <c r="B24" s="130" t="s">
        <v>456</v>
      </c>
      <c r="C24" s="130" t="s">
        <v>457</v>
      </c>
      <c r="D24" s="130" t="s">
        <v>458</v>
      </c>
      <c r="E24" s="130" t="s">
        <v>128</v>
      </c>
      <c r="F24" s="130" t="s">
        <v>157</v>
      </c>
      <c r="G24" s="130" t="s">
        <v>459</v>
      </c>
      <c r="H24" s="130" t="s">
        <v>14</v>
      </c>
      <c r="I24" s="131"/>
      <c r="J24" s="132"/>
    </row>
    <row r="25" spans="1:10" ht="14.25">
      <c r="A25" s="133"/>
      <c r="B25" s="133"/>
      <c r="C25" s="134"/>
      <c r="D25" s="134"/>
      <c r="E25" s="134"/>
      <c r="F25" s="134"/>
      <c r="G25" s="134"/>
      <c r="H25" s="134"/>
      <c r="I25" s="135"/>
      <c r="J25" s="135"/>
    </row>
    <row r="26" spans="1:10" ht="14.25">
      <c r="A26" s="132"/>
      <c r="B26" s="136"/>
      <c r="C26" s="130"/>
      <c r="D26" s="130" t="s">
        <v>112</v>
      </c>
      <c r="E26" s="130" t="s">
        <v>113</v>
      </c>
      <c r="F26" s="130" t="s">
        <v>114</v>
      </c>
      <c r="G26" s="130" t="s">
        <v>115</v>
      </c>
      <c r="H26" s="130" t="s">
        <v>116</v>
      </c>
      <c r="I26" s="130" t="s">
        <v>117</v>
      </c>
      <c r="J26" s="130" t="s">
        <v>77</v>
      </c>
    </row>
    <row r="27" spans="1:10" ht="14.25">
      <c r="A27" s="132"/>
      <c r="B27" s="136"/>
      <c r="C27" s="130" t="s">
        <v>118</v>
      </c>
      <c r="D27" s="130" t="s">
        <v>225</v>
      </c>
      <c r="E27" s="130" t="s">
        <v>226</v>
      </c>
      <c r="F27" s="130" t="s">
        <v>204</v>
      </c>
      <c r="G27" s="130"/>
      <c r="H27" s="130"/>
      <c r="I27" s="130" t="s">
        <v>24</v>
      </c>
      <c r="J27" s="130" t="s">
        <v>14</v>
      </c>
    </row>
    <row r="28" spans="1:10" ht="14.25">
      <c r="A28" s="132"/>
      <c r="B28" s="136"/>
      <c r="C28" s="130" t="s">
        <v>162</v>
      </c>
      <c r="D28" s="130" t="s">
        <v>204</v>
      </c>
      <c r="E28" s="130" t="s">
        <v>201</v>
      </c>
      <c r="F28" s="130" t="s">
        <v>204</v>
      </c>
      <c r="G28" s="130"/>
      <c r="H28" s="130"/>
      <c r="I28" s="130" t="s">
        <v>24</v>
      </c>
      <c r="J28" s="130" t="s">
        <v>11</v>
      </c>
    </row>
    <row r="29" spans="1:10" ht="14.25">
      <c r="A29" s="132"/>
      <c r="B29" s="136"/>
      <c r="C29" s="130" t="s">
        <v>163</v>
      </c>
      <c r="D29" s="130" t="s">
        <v>225</v>
      </c>
      <c r="E29" s="130" t="s">
        <v>225</v>
      </c>
      <c r="F29" s="130" t="s">
        <v>199</v>
      </c>
      <c r="G29" s="130"/>
      <c r="H29" s="130"/>
      <c r="I29" s="130" t="s">
        <v>24</v>
      </c>
      <c r="J29" s="130" t="s">
        <v>10</v>
      </c>
    </row>
    <row r="30" spans="1:10" ht="14.25">
      <c r="A30" s="132"/>
      <c r="B30" s="136"/>
      <c r="C30" s="130" t="s">
        <v>119</v>
      </c>
      <c r="D30" s="130" t="s">
        <v>225</v>
      </c>
      <c r="E30" s="130" t="s">
        <v>200</v>
      </c>
      <c r="F30" s="130" t="s">
        <v>202</v>
      </c>
      <c r="G30" s="130" t="s">
        <v>228</v>
      </c>
      <c r="H30" s="130" t="s">
        <v>225</v>
      </c>
      <c r="I30" s="130" t="s">
        <v>134</v>
      </c>
      <c r="J30" s="130" t="s">
        <v>14</v>
      </c>
    </row>
    <row r="31" spans="1:10" ht="14.25">
      <c r="A31" s="132"/>
      <c r="B31" s="136"/>
      <c r="C31" s="130" t="s">
        <v>120</v>
      </c>
      <c r="D31" s="130" t="s">
        <v>201</v>
      </c>
      <c r="E31" s="130" t="s">
        <v>207</v>
      </c>
      <c r="F31" s="130" t="s">
        <v>199</v>
      </c>
      <c r="G31" s="130"/>
      <c r="H31" s="130"/>
      <c r="I31" s="130" t="s">
        <v>24</v>
      </c>
      <c r="J31" s="130" t="s">
        <v>11</v>
      </c>
    </row>
    <row r="32" spans="1:10" ht="14.25">
      <c r="A32" s="132"/>
      <c r="B32" s="136"/>
      <c r="C32" s="130" t="s">
        <v>146</v>
      </c>
      <c r="D32" s="130" t="s">
        <v>225</v>
      </c>
      <c r="E32" s="130" t="s">
        <v>226</v>
      </c>
      <c r="F32" s="130" t="s">
        <v>225</v>
      </c>
      <c r="G32" s="130"/>
      <c r="H32" s="130"/>
      <c r="I32" s="130" t="s">
        <v>24</v>
      </c>
      <c r="J32" s="130" t="s">
        <v>6</v>
      </c>
    </row>
    <row r="33" spans="1:10" ht="14.25">
      <c r="A33" s="132"/>
      <c r="B33" s="132"/>
      <c r="C33" s="133"/>
      <c r="D33" s="133"/>
      <c r="E33" s="148"/>
      <c r="F33" s="133"/>
      <c r="G33" s="133"/>
      <c r="H33" s="133"/>
      <c r="I33" s="133"/>
      <c r="J33" s="133"/>
    </row>
    <row r="34" spans="1:10" ht="14.25">
      <c r="A34" s="130"/>
      <c r="B34" s="130" t="s">
        <v>3</v>
      </c>
      <c r="C34" s="130" t="s">
        <v>231</v>
      </c>
      <c r="D34" s="130" t="s">
        <v>5</v>
      </c>
      <c r="E34" s="130" t="s">
        <v>105</v>
      </c>
      <c r="F34" s="130" t="s">
        <v>65</v>
      </c>
      <c r="G34" s="130" t="s">
        <v>186</v>
      </c>
      <c r="H34" s="130" t="s">
        <v>106</v>
      </c>
      <c r="I34" s="131"/>
      <c r="J34" s="132"/>
    </row>
    <row r="35" spans="1:10" ht="14.25">
      <c r="A35" s="130" t="s">
        <v>6</v>
      </c>
      <c r="B35" s="130" t="s">
        <v>460</v>
      </c>
      <c r="C35" s="130" t="s">
        <v>461</v>
      </c>
      <c r="D35" s="130" t="s">
        <v>462</v>
      </c>
      <c r="E35" s="130" t="s">
        <v>11</v>
      </c>
      <c r="F35" s="130" t="s">
        <v>188</v>
      </c>
      <c r="G35" s="130" t="s">
        <v>463</v>
      </c>
      <c r="H35" s="130" t="s">
        <v>6</v>
      </c>
      <c r="I35" s="131"/>
      <c r="J35" s="132"/>
    </row>
    <row r="36" spans="1:10" ht="14.25">
      <c r="A36" s="130" t="s">
        <v>10</v>
      </c>
      <c r="B36" s="130" t="s">
        <v>155</v>
      </c>
      <c r="C36" s="130" t="s">
        <v>464</v>
      </c>
      <c r="D36" s="130" t="s">
        <v>465</v>
      </c>
      <c r="E36" s="130" t="s">
        <v>10</v>
      </c>
      <c r="F36" s="130" t="s">
        <v>233</v>
      </c>
      <c r="G36" s="130" t="s">
        <v>466</v>
      </c>
      <c r="H36" s="130" t="s">
        <v>10</v>
      </c>
      <c r="I36" s="131"/>
      <c r="J36" s="132"/>
    </row>
    <row r="37" spans="1:10" ht="14.25">
      <c r="A37" s="130" t="s">
        <v>11</v>
      </c>
      <c r="B37" s="130" t="s">
        <v>467</v>
      </c>
      <c r="C37" s="130" t="s">
        <v>468</v>
      </c>
      <c r="D37" s="130" t="s">
        <v>469</v>
      </c>
      <c r="E37" s="130" t="s">
        <v>6</v>
      </c>
      <c r="F37" s="130" t="s">
        <v>160</v>
      </c>
      <c r="G37" s="130" t="s">
        <v>470</v>
      </c>
      <c r="H37" s="130" t="s">
        <v>11</v>
      </c>
      <c r="I37" s="131"/>
      <c r="J37" s="132"/>
    </row>
    <row r="38" spans="1:10" ht="14.25">
      <c r="A38" s="130" t="s">
        <v>14</v>
      </c>
      <c r="B38" s="130" t="s">
        <v>471</v>
      </c>
      <c r="C38" s="130" t="s">
        <v>472</v>
      </c>
      <c r="D38" s="130" t="s">
        <v>450</v>
      </c>
      <c r="E38" s="130" t="s">
        <v>128</v>
      </c>
      <c r="F38" s="130" t="s">
        <v>157</v>
      </c>
      <c r="G38" s="130" t="s">
        <v>473</v>
      </c>
      <c r="H38" s="130" t="s">
        <v>14</v>
      </c>
      <c r="I38" s="131"/>
      <c r="J38" s="132"/>
    </row>
    <row r="39" spans="1:10" ht="14.25">
      <c r="A39" s="133"/>
      <c r="B39" s="133"/>
      <c r="C39" s="134"/>
      <c r="D39" s="134"/>
      <c r="E39" s="134"/>
      <c r="F39" s="134"/>
      <c r="G39" s="134"/>
      <c r="H39" s="134"/>
      <c r="I39" s="135"/>
      <c r="J39" s="135"/>
    </row>
    <row r="40" spans="1:10" ht="14.25">
      <c r="A40" s="132"/>
      <c r="B40" s="136"/>
      <c r="C40" s="130"/>
      <c r="D40" s="130" t="s">
        <v>112</v>
      </c>
      <c r="E40" s="130" t="s">
        <v>113</v>
      </c>
      <c r="F40" s="130" t="s">
        <v>114</v>
      </c>
      <c r="G40" s="130" t="s">
        <v>115</v>
      </c>
      <c r="H40" s="130" t="s">
        <v>116</v>
      </c>
      <c r="I40" s="130" t="s">
        <v>117</v>
      </c>
      <c r="J40" s="130" t="s">
        <v>77</v>
      </c>
    </row>
    <row r="41" spans="1:10" ht="14.25">
      <c r="A41" s="132"/>
      <c r="B41" s="136"/>
      <c r="C41" s="130" t="s">
        <v>118</v>
      </c>
      <c r="D41" s="130" t="s">
        <v>226</v>
      </c>
      <c r="E41" s="130" t="s">
        <v>225</v>
      </c>
      <c r="F41" s="130" t="s">
        <v>226</v>
      </c>
      <c r="G41" s="130"/>
      <c r="H41" s="130"/>
      <c r="I41" s="130" t="s">
        <v>24</v>
      </c>
      <c r="J41" s="130" t="s">
        <v>14</v>
      </c>
    </row>
    <row r="42" spans="1:10" ht="14.25">
      <c r="A42" s="132"/>
      <c r="B42" s="136"/>
      <c r="C42" s="130" t="s">
        <v>162</v>
      </c>
      <c r="D42" s="130" t="s">
        <v>201</v>
      </c>
      <c r="E42" s="130" t="s">
        <v>199</v>
      </c>
      <c r="F42" s="130" t="s">
        <v>204</v>
      </c>
      <c r="G42" s="130"/>
      <c r="H42" s="130"/>
      <c r="I42" s="130" t="s">
        <v>24</v>
      </c>
      <c r="J42" s="130" t="s">
        <v>11</v>
      </c>
    </row>
    <row r="43" spans="1:10" ht="14.25">
      <c r="A43" s="132"/>
      <c r="B43" s="136"/>
      <c r="C43" s="130" t="s">
        <v>163</v>
      </c>
      <c r="D43" s="130" t="s">
        <v>200</v>
      </c>
      <c r="E43" s="130" t="s">
        <v>207</v>
      </c>
      <c r="F43" s="130" t="s">
        <v>200</v>
      </c>
      <c r="G43" s="130"/>
      <c r="H43" s="130"/>
      <c r="I43" s="130" t="s">
        <v>24</v>
      </c>
      <c r="J43" s="130" t="s">
        <v>10</v>
      </c>
    </row>
    <row r="44" spans="1:10" ht="14.25">
      <c r="A44" s="132"/>
      <c r="B44" s="136"/>
      <c r="C44" s="130" t="s">
        <v>119</v>
      </c>
      <c r="D44" s="130" t="s">
        <v>287</v>
      </c>
      <c r="E44" s="130" t="s">
        <v>200</v>
      </c>
      <c r="F44" s="130" t="s">
        <v>224</v>
      </c>
      <c r="G44" s="130"/>
      <c r="H44" s="130"/>
      <c r="I44" s="130" t="s">
        <v>24</v>
      </c>
      <c r="J44" s="130" t="s">
        <v>14</v>
      </c>
    </row>
    <row r="45" spans="1:10" ht="14.25">
      <c r="A45" s="132"/>
      <c r="B45" s="136"/>
      <c r="C45" s="130" t="s">
        <v>120</v>
      </c>
      <c r="D45" s="130" t="s">
        <v>474</v>
      </c>
      <c r="E45" s="130" t="s">
        <v>241</v>
      </c>
      <c r="F45" s="130" t="s">
        <v>200</v>
      </c>
      <c r="G45" s="130"/>
      <c r="H45" s="130"/>
      <c r="I45" s="130" t="s">
        <v>24</v>
      </c>
      <c r="J45" s="130" t="s">
        <v>11</v>
      </c>
    </row>
    <row r="46" spans="1:10" ht="14.25">
      <c r="A46" s="132"/>
      <c r="B46" s="136"/>
      <c r="C46" s="130" t="s">
        <v>146</v>
      </c>
      <c r="D46" s="130" t="s">
        <v>201</v>
      </c>
      <c r="E46" s="130" t="s">
        <v>207</v>
      </c>
      <c r="F46" s="130" t="s">
        <v>204</v>
      </c>
      <c r="G46" s="130"/>
      <c r="H46" s="130"/>
      <c r="I46" s="130" t="s">
        <v>24</v>
      </c>
      <c r="J46" s="130" t="s">
        <v>6</v>
      </c>
    </row>
    <row r="47" spans="1:10" ht="14.25">
      <c r="A47" s="132"/>
      <c r="B47" s="132"/>
      <c r="C47" s="133"/>
      <c r="D47" s="133"/>
      <c r="E47" s="148"/>
      <c r="F47" s="133"/>
      <c r="G47" s="133"/>
      <c r="H47" s="133"/>
      <c r="I47" s="133"/>
      <c r="J47" s="133"/>
    </row>
    <row r="48" spans="1:10" ht="14.25">
      <c r="A48" s="130"/>
      <c r="B48" s="130" t="s">
        <v>3</v>
      </c>
      <c r="C48" s="130" t="s">
        <v>245</v>
      </c>
      <c r="D48" s="130" t="s">
        <v>5</v>
      </c>
      <c r="E48" s="130" t="s">
        <v>105</v>
      </c>
      <c r="F48" s="130" t="s">
        <v>65</v>
      </c>
      <c r="G48" s="130" t="s">
        <v>186</v>
      </c>
      <c r="H48" s="130" t="s">
        <v>106</v>
      </c>
      <c r="I48" s="131"/>
      <c r="J48" s="132"/>
    </row>
    <row r="49" spans="1:10" ht="14.25">
      <c r="A49" s="130" t="s">
        <v>6</v>
      </c>
      <c r="B49" s="130" t="s">
        <v>475</v>
      </c>
      <c r="C49" s="130" t="s">
        <v>476</v>
      </c>
      <c r="D49" s="130" t="s">
        <v>477</v>
      </c>
      <c r="E49" s="130" t="s">
        <v>11</v>
      </c>
      <c r="F49" s="130" t="s">
        <v>258</v>
      </c>
      <c r="G49" s="130" t="s">
        <v>478</v>
      </c>
      <c r="H49" s="130" t="s">
        <v>6</v>
      </c>
      <c r="I49" s="131"/>
      <c r="J49" s="132"/>
    </row>
    <row r="50" spans="1:10" ht="14.25">
      <c r="A50" s="130" t="s">
        <v>10</v>
      </c>
      <c r="B50" s="130" t="s">
        <v>479</v>
      </c>
      <c r="C50" s="130" t="s">
        <v>480</v>
      </c>
      <c r="D50" s="130" t="s">
        <v>435</v>
      </c>
      <c r="E50" s="130" t="s">
        <v>10</v>
      </c>
      <c r="F50" s="130" t="s">
        <v>481</v>
      </c>
      <c r="G50" s="130" t="s">
        <v>482</v>
      </c>
      <c r="H50" s="130" t="s">
        <v>10</v>
      </c>
      <c r="I50" s="131"/>
      <c r="J50" s="132"/>
    </row>
    <row r="51" spans="1:10" ht="14.25">
      <c r="A51" s="130" t="s">
        <v>11</v>
      </c>
      <c r="B51" s="130" t="s">
        <v>483</v>
      </c>
      <c r="C51" s="130" t="s">
        <v>484</v>
      </c>
      <c r="D51" s="130" t="s">
        <v>485</v>
      </c>
      <c r="E51" s="130" t="s">
        <v>128</v>
      </c>
      <c r="F51" s="130" t="s">
        <v>197</v>
      </c>
      <c r="G51" s="130" t="s">
        <v>486</v>
      </c>
      <c r="H51" s="130" t="s">
        <v>14</v>
      </c>
      <c r="I51" s="131"/>
      <c r="J51" s="132"/>
    </row>
    <row r="52" spans="1:10" ht="14.25">
      <c r="A52" s="130" t="s">
        <v>14</v>
      </c>
      <c r="B52" s="130" t="s">
        <v>487</v>
      </c>
      <c r="C52" s="130" t="s">
        <v>488</v>
      </c>
      <c r="D52" s="130" t="s">
        <v>489</v>
      </c>
      <c r="E52" s="130" t="s">
        <v>6</v>
      </c>
      <c r="F52" s="130" t="s">
        <v>490</v>
      </c>
      <c r="G52" s="130" t="s">
        <v>491</v>
      </c>
      <c r="H52" s="130" t="s">
        <v>11</v>
      </c>
      <c r="I52" s="131"/>
      <c r="J52" s="132"/>
    </row>
    <row r="53" spans="1:10" ht="14.25">
      <c r="A53" s="133"/>
      <c r="B53" s="133"/>
      <c r="C53" s="134"/>
      <c r="D53" s="134"/>
      <c r="E53" s="134"/>
      <c r="F53" s="134"/>
      <c r="G53" s="134"/>
      <c r="H53" s="134"/>
      <c r="I53" s="135"/>
      <c r="J53" s="135"/>
    </row>
    <row r="54" spans="1:10" ht="14.25">
      <c r="A54" s="132"/>
      <c r="B54" s="136"/>
      <c r="C54" s="130"/>
      <c r="D54" s="130" t="s">
        <v>112</v>
      </c>
      <c r="E54" s="130" t="s">
        <v>113</v>
      </c>
      <c r="F54" s="130" t="s">
        <v>114</v>
      </c>
      <c r="G54" s="130" t="s">
        <v>115</v>
      </c>
      <c r="H54" s="130" t="s">
        <v>116</v>
      </c>
      <c r="I54" s="130" t="s">
        <v>117</v>
      </c>
      <c r="J54" s="130" t="s">
        <v>77</v>
      </c>
    </row>
    <row r="55" spans="1:10" ht="14.25">
      <c r="A55" s="132"/>
      <c r="B55" s="136"/>
      <c r="C55" s="130" t="s">
        <v>118</v>
      </c>
      <c r="D55" s="130" t="s">
        <v>207</v>
      </c>
      <c r="E55" s="130" t="s">
        <v>225</v>
      </c>
      <c r="F55" s="130" t="s">
        <v>241</v>
      </c>
      <c r="G55" s="130"/>
      <c r="H55" s="130"/>
      <c r="I55" s="130" t="s">
        <v>24</v>
      </c>
      <c r="J55" s="130"/>
    </row>
    <row r="56" spans="1:10" ht="14.25">
      <c r="A56" s="132"/>
      <c r="B56" s="136"/>
      <c r="C56" s="130" t="s">
        <v>162</v>
      </c>
      <c r="D56" s="130" t="s">
        <v>206</v>
      </c>
      <c r="E56" s="130" t="s">
        <v>206</v>
      </c>
      <c r="F56" s="130" t="s">
        <v>200</v>
      </c>
      <c r="G56" s="130" t="s">
        <v>201</v>
      </c>
      <c r="H56" s="130" t="s">
        <v>200</v>
      </c>
      <c r="I56" s="130" t="s">
        <v>134</v>
      </c>
      <c r="J56" s="130"/>
    </row>
    <row r="57" spans="1:10" ht="14.25">
      <c r="A57" s="132"/>
      <c r="B57" s="136"/>
      <c r="C57" s="130" t="s">
        <v>163</v>
      </c>
      <c r="D57" s="130" t="s">
        <v>225</v>
      </c>
      <c r="E57" s="130" t="s">
        <v>204</v>
      </c>
      <c r="F57" s="130" t="s">
        <v>203</v>
      </c>
      <c r="G57" s="130"/>
      <c r="H57" s="130"/>
      <c r="I57" s="130" t="s">
        <v>24</v>
      </c>
      <c r="J57" s="130"/>
    </row>
    <row r="58" spans="1:10" ht="14.25">
      <c r="A58" s="132"/>
      <c r="B58" s="136"/>
      <c r="C58" s="130" t="s">
        <v>119</v>
      </c>
      <c r="D58" s="130" t="s">
        <v>204</v>
      </c>
      <c r="E58" s="130" t="s">
        <v>201</v>
      </c>
      <c r="F58" s="130" t="s">
        <v>204</v>
      </c>
      <c r="G58" s="130"/>
      <c r="H58" s="130"/>
      <c r="I58" s="130" t="s">
        <v>24</v>
      </c>
      <c r="J58" s="130"/>
    </row>
    <row r="59" spans="1:10" ht="14.25">
      <c r="A59" s="132"/>
      <c r="B59" s="136"/>
      <c r="C59" s="130" t="s">
        <v>120</v>
      </c>
      <c r="D59" s="130" t="s">
        <v>225</v>
      </c>
      <c r="E59" s="130" t="s">
        <v>207</v>
      </c>
      <c r="F59" s="130" t="s">
        <v>228</v>
      </c>
      <c r="G59" s="130" t="s">
        <v>287</v>
      </c>
      <c r="H59" s="130"/>
      <c r="I59" s="130" t="s">
        <v>13</v>
      </c>
      <c r="J59" s="130"/>
    </row>
    <row r="60" spans="1:10" ht="14.25">
      <c r="A60" s="132"/>
      <c r="B60" s="136"/>
      <c r="C60" s="130" t="s">
        <v>146</v>
      </c>
      <c r="D60" s="130" t="s">
        <v>402</v>
      </c>
      <c r="E60" s="130" t="s">
        <v>204</v>
      </c>
      <c r="F60" s="130" t="s">
        <v>206</v>
      </c>
      <c r="G60" s="130" t="s">
        <v>228</v>
      </c>
      <c r="H60" s="130"/>
      <c r="I60" s="130" t="s">
        <v>118</v>
      </c>
      <c r="J60" s="130"/>
    </row>
    <row r="61" spans="1:10" ht="14.25">
      <c r="A61" s="132"/>
      <c r="B61" s="132"/>
      <c r="C61" s="133"/>
      <c r="D61" s="133"/>
      <c r="E61" s="148"/>
      <c r="F61" s="133"/>
      <c r="G61" s="133"/>
      <c r="H61" s="133"/>
      <c r="I61" s="133"/>
      <c r="J61" s="13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G2" sqref="G2"/>
    </sheetView>
  </sheetViews>
  <sheetFormatPr defaultColWidth="9.140625" defaultRowHeight="15"/>
  <cols>
    <col min="1" max="2" width="3.57421875" style="0" customWidth="1"/>
    <col min="3" max="3" width="35.00390625" style="0" customWidth="1"/>
    <col min="4" max="4" width="19.28125" style="0" customWidth="1"/>
    <col min="5" max="5" width="30.57421875" style="0" customWidth="1"/>
    <col min="6" max="6" width="31.57421875" style="0" customWidth="1"/>
    <col min="7" max="7" width="28.421875" style="0" customWidth="1"/>
  </cols>
  <sheetData>
    <row r="1" ht="15" thickBot="1"/>
    <row r="2" spans="1:8" ht="17.25">
      <c r="A2" s="116"/>
      <c r="B2" s="117" t="s">
        <v>0</v>
      </c>
      <c r="C2" s="118"/>
      <c r="D2" s="118"/>
      <c r="E2" s="119"/>
      <c r="F2" s="120"/>
      <c r="G2" s="121"/>
      <c r="H2" s="121"/>
    </row>
    <row r="3" spans="1:8" ht="15">
      <c r="A3" s="116"/>
      <c r="B3" s="123" t="s">
        <v>492</v>
      </c>
      <c r="C3" s="122"/>
      <c r="D3" s="122"/>
      <c r="E3" s="124"/>
      <c r="F3" s="120"/>
      <c r="G3" s="121"/>
      <c r="H3" s="121"/>
    </row>
    <row r="4" spans="1:8" ht="15.75" thickBot="1">
      <c r="A4" s="116"/>
      <c r="B4" s="125" t="s">
        <v>181</v>
      </c>
      <c r="C4" s="126"/>
      <c r="D4" s="126"/>
      <c r="E4" s="127"/>
      <c r="F4" s="120"/>
      <c r="G4" s="121"/>
      <c r="H4" s="121"/>
    </row>
    <row r="5" spans="1:8" ht="14.25">
      <c r="A5" s="128"/>
      <c r="B5" s="129"/>
      <c r="C5" s="129"/>
      <c r="D5" s="129"/>
      <c r="E5" s="137"/>
      <c r="F5" s="121"/>
      <c r="G5" s="121"/>
      <c r="H5" s="121"/>
    </row>
    <row r="6" spans="1:8" ht="14.25">
      <c r="A6" s="138"/>
      <c r="B6" s="138" t="s">
        <v>3</v>
      </c>
      <c r="C6" s="138" t="s">
        <v>4</v>
      </c>
      <c r="D6" s="138" t="s">
        <v>5</v>
      </c>
      <c r="E6" s="120"/>
      <c r="F6" s="121"/>
      <c r="G6" s="121"/>
      <c r="H6" s="146"/>
    </row>
    <row r="7" spans="1:8" ht="14.25">
      <c r="A7" s="139" t="s">
        <v>6</v>
      </c>
      <c r="B7" s="139" t="s">
        <v>18</v>
      </c>
      <c r="C7" s="139" t="s">
        <v>434</v>
      </c>
      <c r="D7" s="139" t="s">
        <v>435</v>
      </c>
      <c r="E7" s="140" t="s">
        <v>434</v>
      </c>
      <c r="F7" s="121"/>
      <c r="G7" s="121"/>
      <c r="H7" s="146"/>
    </row>
    <row r="8" spans="1:8" ht="14.25">
      <c r="A8" s="139" t="s">
        <v>10</v>
      </c>
      <c r="B8" s="139" t="s">
        <v>308</v>
      </c>
      <c r="C8" s="139" t="s">
        <v>449</v>
      </c>
      <c r="D8" s="139" t="s">
        <v>450</v>
      </c>
      <c r="E8" s="141" t="s">
        <v>493</v>
      </c>
      <c r="F8" s="140" t="s">
        <v>434</v>
      </c>
      <c r="G8" s="121"/>
      <c r="H8" s="146"/>
    </row>
    <row r="9" spans="1:8" ht="14.25">
      <c r="A9" s="138" t="s">
        <v>11</v>
      </c>
      <c r="B9" s="138" t="s">
        <v>319</v>
      </c>
      <c r="C9" s="138" t="s">
        <v>464</v>
      </c>
      <c r="D9" s="138" t="s">
        <v>465</v>
      </c>
      <c r="E9" s="142" t="s">
        <v>464</v>
      </c>
      <c r="F9" s="141" t="s">
        <v>494</v>
      </c>
      <c r="G9" s="120"/>
      <c r="H9" s="146"/>
    </row>
    <row r="10" spans="1:8" ht="14.25">
      <c r="A10" s="138" t="s">
        <v>14</v>
      </c>
      <c r="B10" s="138" t="s">
        <v>313</v>
      </c>
      <c r="C10" s="138" t="s">
        <v>476</v>
      </c>
      <c r="D10" s="138" t="s">
        <v>477</v>
      </c>
      <c r="E10" s="143" t="s">
        <v>495</v>
      </c>
      <c r="F10" s="116"/>
      <c r="G10" s="142" t="s">
        <v>434</v>
      </c>
      <c r="H10" s="147"/>
    </row>
    <row r="11" spans="1:8" ht="14.25">
      <c r="A11" s="139" t="s">
        <v>17</v>
      </c>
      <c r="B11" s="139" t="s">
        <v>296</v>
      </c>
      <c r="C11" s="139" t="s">
        <v>461</v>
      </c>
      <c r="D11" s="139" t="s">
        <v>462</v>
      </c>
      <c r="E11" s="140" t="s">
        <v>461</v>
      </c>
      <c r="F11" s="116"/>
      <c r="G11" s="141" t="s">
        <v>496</v>
      </c>
      <c r="H11" s="147"/>
    </row>
    <row r="12" spans="1:8" ht="14.25">
      <c r="A12" s="139" t="s">
        <v>21</v>
      </c>
      <c r="B12" s="139" t="s">
        <v>293</v>
      </c>
      <c r="C12" s="139" t="s">
        <v>442</v>
      </c>
      <c r="D12" s="139" t="s">
        <v>443</v>
      </c>
      <c r="E12" s="141" t="s">
        <v>497</v>
      </c>
      <c r="F12" s="142" t="s">
        <v>446</v>
      </c>
      <c r="G12" s="120"/>
      <c r="H12" s="146"/>
    </row>
    <row r="13" spans="1:8" ht="14.25">
      <c r="A13" s="138" t="s">
        <v>23</v>
      </c>
      <c r="B13" s="138" t="s">
        <v>300</v>
      </c>
      <c r="C13" s="138" t="s">
        <v>480</v>
      </c>
      <c r="D13" s="138" t="s">
        <v>435</v>
      </c>
      <c r="E13" s="142" t="s">
        <v>446</v>
      </c>
      <c r="F13" s="143" t="s">
        <v>498</v>
      </c>
      <c r="G13" s="121"/>
      <c r="H13" s="146"/>
    </row>
    <row r="14" spans="1:8" ht="14.25">
      <c r="A14" s="138" t="s">
        <v>25</v>
      </c>
      <c r="B14" s="138" t="s">
        <v>15</v>
      </c>
      <c r="C14" s="138" t="s">
        <v>446</v>
      </c>
      <c r="D14" s="138" t="s">
        <v>439</v>
      </c>
      <c r="E14" s="143" t="s">
        <v>499</v>
      </c>
      <c r="F14" s="121"/>
      <c r="G14" s="121"/>
      <c r="H14" s="146"/>
    </row>
    <row r="15" spans="1:8" ht="14.25">
      <c r="A15" s="150"/>
      <c r="B15" s="150"/>
      <c r="C15" s="150"/>
      <c r="D15" s="150"/>
      <c r="E15" s="145"/>
      <c r="F15" s="145"/>
      <c r="G15" s="145"/>
      <c r="H15" s="15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0" customWidth="1"/>
    <col min="2" max="2" width="6.8515625" style="0" customWidth="1"/>
    <col min="3" max="3" width="22.140625" style="0" customWidth="1"/>
    <col min="4" max="4" width="10.7109375" style="0" customWidth="1"/>
  </cols>
  <sheetData>
    <row r="1" ht="15" thickBot="1"/>
    <row r="2" spans="1:10" ht="17.25">
      <c r="A2" s="116"/>
      <c r="B2" s="117" t="s">
        <v>0</v>
      </c>
      <c r="C2" s="118"/>
      <c r="D2" s="118"/>
      <c r="E2" s="119"/>
      <c r="F2" s="120"/>
      <c r="G2" s="121"/>
      <c r="H2" s="121"/>
      <c r="I2" s="122"/>
      <c r="J2" s="122"/>
    </row>
    <row r="3" spans="1:10" ht="15">
      <c r="A3" s="116"/>
      <c r="B3" s="123" t="s">
        <v>384</v>
      </c>
      <c r="C3" s="122"/>
      <c r="D3" s="122"/>
      <c r="E3" s="124"/>
      <c r="F3" s="120"/>
      <c r="G3" s="121"/>
      <c r="H3" s="121"/>
      <c r="I3" s="122"/>
      <c r="J3" s="122"/>
    </row>
    <row r="4" spans="1:10" ht="15.75" thickBot="1">
      <c r="A4" s="116"/>
      <c r="B4" s="125" t="s">
        <v>185</v>
      </c>
      <c r="C4" s="126"/>
      <c r="D4" s="126"/>
      <c r="E4" s="127"/>
      <c r="F4" s="120"/>
      <c r="G4" s="121"/>
      <c r="H4" s="121"/>
      <c r="I4" s="122"/>
      <c r="J4" s="122"/>
    </row>
    <row r="5" spans="1:10" ht="15">
      <c r="A5" s="128"/>
      <c r="B5" s="129"/>
      <c r="C5" s="129"/>
      <c r="D5" s="129"/>
      <c r="E5" s="129"/>
      <c r="F5" s="128"/>
      <c r="G5" s="128"/>
      <c r="H5" s="128"/>
      <c r="I5" s="122"/>
      <c r="J5" s="122"/>
    </row>
    <row r="6" spans="1:10" ht="14.25">
      <c r="A6" s="130"/>
      <c r="B6" s="130" t="s">
        <v>3</v>
      </c>
      <c r="C6" s="130" t="s">
        <v>104</v>
      </c>
      <c r="D6" s="130" t="s">
        <v>5</v>
      </c>
      <c r="E6" s="130" t="s">
        <v>105</v>
      </c>
      <c r="F6" s="130" t="s">
        <v>65</v>
      </c>
      <c r="G6" s="130" t="s">
        <v>186</v>
      </c>
      <c r="H6" s="130" t="s">
        <v>106</v>
      </c>
      <c r="I6" s="131"/>
      <c r="J6" s="132"/>
    </row>
    <row r="7" spans="1:10" ht="14.25">
      <c r="A7" s="130" t="s">
        <v>6</v>
      </c>
      <c r="B7" s="130" t="s">
        <v>385</v>
      </c>
      <c r="C7" s="130" t="s">
        <v>386</v>
      </c>
      <c r="D7" s="130" t="s">
        <v>364</v>
      </c>
      <c r="E7" s="130" t="s">
        <v>14</v>
      </c>
      <c r="F7" s="130" t="s">
        <v>387</v>
      </c>
      <c r="G7" s="130" t="s">
        <v>388</v>
      </c>
      <c r="H7" s="130" t="s">
        <v>6</v>
      </c>
      <c r="I7" s="131"/>
      <c r="J7" s="132"/>
    </row>
    <row r="8" spans="1:10" ht="14.25">
      <c r="A8" s="130" t="s">
        <v>10</v>
      </c>
      <c r="B8" s="130" t="s">
        <v>389</v>
      </c>
      <c r="C8" s="130" t="s">
        <v>390</v>
      </c>
      <c r="D8" s="130" t="s">
        <v>219</v>
      </c>
      <c r="E8" s="130" t="s">
        <v>10</v>
      </c>
      <c r="F8" s="130" t="s">
        <v>391</v>
      </c>
      <c r="G8" s="130" t="s">
        <v>392</v>
      </c>
      <c r="H8" s="130" t="s">
        <v>11</v>
      </c>
      <c r="I8" s="131"/>
      <c r="J8" s="132"/>
    </row>
    <row r="9" spans="1:10" ht="14.25">
      <c r="A9" s="130" t="s">
        <v>11</v>
      </c>
      <c r="B9" s="130" t="s">
        <v>393</v>
      </c>
      <c r="C9" s="130" t="s">
        <v>394</v>
      </c>
      <c r="D9" s="130" t="s">
        <v>219</v>
      </c>
      <c r="E9" s="130" t="s">
        <v>6</v>
      </c>
      <c r="F9" s="130" t="s">
        <v>395</v>
      </c>
      <c r="G9" s="130" t="s">
        <v>396</v>
      </c>
      <c r="H9" s="130" t="s">
        <v>14</v>
      </c>
      <c r="I9" s="131"/>
      <c r="J9" s="132"/>
    </row>
    <row r="10" spans="1:10" ht="14.25">
      <c r="A10" s="130" t="s">
        <v>14</v>
      </c>
      <c r="B10" s="130" t="s">
        <v>128</v>
      </c>
      <c r="C10" s="130" t="s">
        <v>397</v>
      </c>
      <c r="D10" s="130" t="s">
        <v>219</v>
      </c>
      <c r="E10" s="130" t="s">
        <v>11</v>
      </c>
      <c r="F10" s="130" t="s">
        <v>274</v>
      </c>
      <c r="G10" s="130" t="s">
        <v>398</v>
      </c>
      <c r="H10" s="130" t="s">
        <v>10</v>
      </c>
      <c r="I10" s="131"/>
      <c r="J10" s="132"/>
    </row>
    <row r="11" spans="1:10" ht="14.25">
      <c r="A11" s="130" t="s">
        <v>17</v>
      </c>
      <c r="B11" s="130" t="s">
        <v>128</v>
      </c>
      <c r="C11" s="130" t="s">
        <v>399</v>
      </c>
      <c r="D11" s="130" t="s">
        <v>219</v>
      </c>
      <c r="E11" s="130" t="s">
        <v>128</v>
      </c>
      <c r="F11" s="130" t="s">
        <v>400</v>
      </c>
      <c r="G11" s="130" t="s">
        <v>401</v>
      </c>
      <c r="H11" s="130" t="s">
        <v>17</v>
      </c>
      <c r="I11" s="131"/>
      <c r="J11" s="132"/>
    </row>
    <row r="12" spans="1:10" ht="14.25">
      <c r="A12" s="133"/>
      <c r="B12" s="133"/>
      <c r="C12" s="134"/>
      <c r="D12" s="134"/>
      <c r="E12" s="134"/>
      <c r="F12" s="134"/>
      <c r="G12" s="134"/>
      <c r="H12" s="134"/>
      <c r="I12" s="135"/>
      <c r="J12" s="135"/>
    </row>
    <row r="13" spans="1:10" ht="14.25">
      <c r="A13" s="132"/>
      <c r="B13" s="136"/>
      <c r="C13" s="130"/>
      <c r="D13" s="130" t="s">
        <v>112</v>
      </c>
      <c r="E13" s="130" t="s">
        <v>113</v>
      </c>
      <c r="F13" s="130" t="s">
        <v>114</v>
      </c>
      <c r="G13" s="130" t="s">
        <v>115</v>
      </c>
      <c r="H13" s="130" t="s">
        <v>116</v>
      </c>
      <c r="I13" s="130" t="s">
        <v>117</v>
      </c>
      <c r="J13" s="130" t="s">
        <v>77</v>
      </c>
    </row>
    <row r="14" spans="1:10" ht="14.25">
      <c r="A14" s="132"/>
      <c r="B14" s="136"/>
      <c r="C14" s="130" t="s">
        <v>281</v>
      </c>
      <c r="D14" s="130" t="s">
        <v>241</v>
      </c>
      <c r="E14" s="130" t="s">
        <v>242</v>
      </c>
      <c r="F14" s="130" t="s">
        <v>203</v>
      </c>
      <c r="G14" s="130"/>
      <c r="H14" s="130"/>
      <c r="I14" s="130" t="s">
        <v>24</v>
      </c>
      <c r="J14" s="130" t="s">
        <v>14</v>
      </c>
    </row>
    <row r="15" spans="1:10" ht="14.25">
      <c r="A15" s="132"/>
      <c r="B15" s="136"/>
      <c r="C15" s="130" t="s">
        <v>162</v>
      </c>
      <c r="D15" s="130" t="s">
        <v>283</v>
      </c>
      <c r="E15" s="130" t="s">
        <v>228</v>
      </c>
      <c r="F15" s="130" t="s">
        <v>201</v>
      </c>
      <c r="G15" s="130" t="s">
        <v>228</v>
      </c>
      <c r="H15" s="130"/>
      <c r="I15" s="130" t="s">
        <v>118</v>
      </c>
      <c r="J15" s="130" t="s">
        <v>11</v>
      </c>
    </row>
    <row r="16" spans="1:10" ht="14.25">
      <c r="A16" s="132"/>
      <c r="B16" s="136"/>
      <c r="C16" s="130" t="s">
        <v>131</v>
      </c>
      <c r="D16" s="130" t="s">
        <v>199</v>
      </c>
      <c r="E16" s="130" t="s">
        <v>204</v>
      </c>
      <c r="F16" s="130" t="s">
        <v>283</v>
      </c>
      <c r="G16" s="130" t="s">
        <v>201</v>
      </c>
      <c r="H16" s="130"/>
      <c r="I16" s="130" t="s">
        <v>13</v>
      </c>
      <c r="J16" s="130" t="s">
        <v>10</v>
      </c>
    </row>
    <row r="17" spans="1:10" ht="14.25">
      <c r="A17" s="132"/>
      <c r="B17" s="136"/>
      <c r="C17" s="130" t="s">
        <v>163</v>
      </c>
      <c r="D17" s="130" t="s">
        <v>241</v>
      </c>
      <c r="E17" s="130" t="s">
        <v>242</v>
      </c>
      <c r="F17" s="130" t="s">
        <v>203</v>
      </c>
      <c r="G17" s="130"/>
      <c r="H17" s="130"/>
      <c r="I17" s="130" t="s">
        <v>24</v>
      </c>
      <c r="J17" s="130" t="s">
        <v>11</v>
      </c>
    </row>
    <row r="18" spans="1:10" ht="14.25">
      <c r="A18" s="132"/>
      <c r="B18" s="136"/>
      <c r="C18" s="130" t="s">
        <v>284</v>
      </c>
      <c r="D18" s="130" t="s">
        <v>206</v>
      </c>
      <c r="E18" s="130" t="s">
        <v>199</v>
      </c>
      <c r="F18" s="130" t="s">
        <v>225</v>
      </c>
      <c r="G18" s="130" t="s">
        <v>225</v>
      </c>
      <c r="H18" s="130"/>
      <c r="I18" s="130" t="s">
        <v>13</v>
      </c>
      <c r="J18" s="130" t="s">
        <v>6</v>
      </c>
    </row>
    <row r="19" spans="1:10" ht="14.25">
      <c r="A19" s="132"/>
      <c r="B19" s="136"/>
      <c r="C19" s="130" t="s">
        <v>118</v>
      </c>
      <c r="D19" s="130" t="s">
        <v>200</v>
      </c>
      <c r="E19" s="130" t="s">
        <v>201</v>
      </c>
      <c r="F19" s="130" t="s">
        <v>207</v>
      </c>
      <c r="G19" s="130"/>
      <c r="H19" s="130"/>
      <c r="I19" s="130" t="s">
        <v>24</v>
      </c>
      <c r="J19" s="130" t="s">
        <v>10</v>
      </c>
    </row>
    <row r="20" spans="1:10" ht="14.25">
      <c r="A20" s="132"/>
      <c r="B20" s="136"/>
      <c r="C20" s="130" t="s">
        <v>286</v>
      </c>
      <c r="D20" s="130" t="s">
        <v>206</v>
      </c>
      <c r="E20" s="130" t="s">
        <v>228</v>
      </c>
      <c r="F20" s="130" t="s">
        <v>200</v>
      </c>
      <c r="G20" s="130" t="s">
        <v>207</v>
      </c>
      <c r="H20" s="130" t="s">
        <v>226</v>
      </c>
      <c r="I20" s="130" t="s">
        <v>134</v>
      </c>
      <c r="J20" s="130" t="s">
        <v>6</v>
      </c>
    </row>
    <row r="21" spans="1:10" ht="14.25">
      <c r="A21" s="132"/>
      <c r="B21" s="136"/>
      <c r="C21" s="130" t="s">
        <v>119</v>
      </c>
      <c r="D21" s="130" t="s">
        <v>287</v>
      </c>
      <c r="E21" s="130" t="s">
        <v>225</v>
      </c>
      <c r="F21" s="130" t="s">
        <v>225</v>
      </c>
      <c r="G21" s="130"/>
      <c r="H21" s="130"/>
      <c r="I21" s="130" t="s">
        <v>24</v>
      </c>
      <c r="J21" s="130" t="s">
        <v>17</v>
      </c>
    </row>
    <row r="22" spans="1:10" ht="14.25">
      <c r="A22" s="132"/>
      <c r="B22" s="136"/>
      <c r="C22" s="130" t="s">
        <v>146</v>
      </c>
      <c r="D22" s="130" t="s">
        <v>199</v>
      </c>
      <c r="E22" s="130" t="s">
        <v>283</v>
      </c>
      <c r="F22" s="130" t="s">
        <v>402</v>
      </c>
      <c r="G22" s="130" t="s">
        <v>225</v>
      </c>
      <c r="H22" s="130" t="s">
        <v>244</v>
      </c>
      <c r="I22" s="130" t="s">
        <v>119</v>
      </c>
      <c r="J22" s="130" t="s">
        <v>17</v>
      </c>
    </row>
    <row r="23" spans="1:10" ht="14.25">
      <c r="A23" s="132"/>
      <c r="B23" s="136"/>
      <c r="C23" s="130" t="s">
        <v>120</v>
      </c>
      <c r="D23" s="130" t="s">
        <v>203</v>
      </c>
      <c r="E23" s="130" t="s">
        <v>203</v>
      </c>
      <c r="F23" s="130" t="s">
        <v>203</v>
      </c>
      <c r="G23" s="130"/>
      <c r="H23" s="130"/>
      <c r="I23" s="130" t="s">
        <v>24</v>
      </c>
      <c r="J23" s="130" t="s">
        <v>14</v>
      </c>
    </row>
    <row r="24" spans="1:10" ht="14.25">
      <c r="A24" s="132"/>
      <c r="B24" s="132"/>
      <c r="C24" s="133"/>
      <c r="D24" s="133"/>
      <c r="E24" s="133"/>
      <c r="F24" s="133"/>
      <c r="G24" s="133"/>
      <c r="H24" s="133"/>
      <c r="I24" s="133"/>
      <c r="J24" s="13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3.140625" style="0" customWidth="1"/>
    <col min="3" max="3" width="22.7109375" style="0" customWidth="1"/>
    <col min="4" max="4" width="11.7109375" style="0" customWidth="1"/>
  </cols>
  <sheetData>
    <row r="1" ht="15" thickBot="1"/>
    <row r="2" spans="1:10" ht="17.25">
      <c r="A2" s="116"/>
      <c r="B2" s="117" t="s">
        <v>0</v>
      </c>
      <c r="C2" s="118"/>
      <c r="D2" s="118"/>
      <c r="E2" s="119"/>
      <c r="F2" s="120"/>
      <c r="G2" s="121"/>
      <c r="H2" s="121"/>
      <c r="I2" s="122"/>
      <c r="J2" s="122"/>
    </row>
    <row r="3" spans="1:10" ht="15">
      <c r="A3" s="116"/>
      <c r="B3" s="123" t="s">
        <v>403</v>
      </c>
      <c r="C3" s="122"/>
      <c r="D3" s="122"/>
      <c r="E3" s="124"/>
      <c r="F3" s="120"/>
      <c r="G3" s="121"/>
      <c r="H3" s="121"/>
      <c r="I3" s="122"/>
      <c r="J3" s="122"/>
    </row>
    <row r="4" spans="1:10" ht="15.75" thickBot="1">
      <c r="A4" s="116"/>
      <c r="B4" s="125" t="s">
        <v>404</v>
      </c>
      <c r="C4" s="126"/>
      <c r="D4" s="126"/>
      <c r="E4" s="127"/>
      <c r="F4" s="120"/>
      <c r="G4" s="121"/>
      <c r="H4" s="121"/>
      <c r="I4" s="122"/>
      <c r="J4" s="122"/>
    </row>
    <row r="5" spans="1:10" ht="15">
      <c r="A5" s="128"/>
      <c r="B5" s="129"/>
      <c r="C5" s="129"/>
      <c r="D5" s="129"/>
      <c r="E5" s="129"/>
      <c r="F5" s="128"/>
      <c r="G5" s="128"/>
      <c r="H5" s="128"/>
      <c r="I5" s="122"/>
      <c r="J5" s="122"/>
    </row>
    <row r="6" spans="1:10" ht="14.25">
      <c r="A6" s="130"/>
      <c r="B6" s="130" t="s">
        <v>3</v>
      </c>
      <c r="C6" s="130" t="s">
        <v>104</v>
      </c>
      <c r="D6" s="130" t="s">
        <v>5</v>
      </c>
      <c r="E6" s="130" t="s">
        <v>105</v>
      </c>
      <c r="F6" s="130" t="s">
        <v>65</v>
      </c>
      <c r="G6" s="130" t="s">
        <v>186</v>
      </c>
      <c r="H6" s="130" t="s">
        <v>106</v>
      </c>
      <c r="I6" s="131"/>
      <c r="J6" s="132"/>
    </row>
    <row r="7" spans="1:10" ht="14.25">
      <c r="A7" s="130" t="s">
        <v>6</v>
      </c>
      <c r="B7" s="130" t="s">
        <v>385</v>
      </c>
      <c r="C7" s="130" t="s">
        <v>386</v>
      </c>
      <c r="D7" s="130" t="s">
        <v>364</v>
      </c>
      <c r="E7" s="130" t="s">
        <v>11</v>
      </c>
      <c r="F7" s="130" t="s">
        <v>258</v>
      </c>
      <c r="G7" s="130" t="s">
        <v>405</v>
      </c>
      <c r="H7" s="130" t="s">
        <v>6</v>
      </c>
      <c r="I7" s="131"/>
      <c r="J7" s="132"/>
    </row>
    <row r="8" spans="1:10" ht="14.25">
      <c r="A8" s="130" t="s">
        <v>10</v>
      </c>
      <c r="B8" s="130" t="s">
        <v>406</v>
      </c>
      <c r="C8" s="130" t="s">
        <v>407</v>
      </c>
      <c r="D8" s="130" t="s">
        <v>16</v>
      </c>
      <c r="E8" s="130" t="s">
        <v>10</v>
      </c>
      <c r="F8" s="130" t="s">
        <v>255</v>
      </c>
      <c r="G8" s="130" t="s">
        <v>408</v>
      </c>
      <c r="H8" s="130" t="s">
        <v>10</v>
      </c>
      <c r="I8" s="131"/>
      <c r="J8" s="132"/>
    </row>
    <row r="9" spans="1:10" ht="14.25">
      <c r="A9" s="130" t="s">
        <v>11</v>
      </c>
      <c r="B9" s="130" t="s">
        <v>393</v>
      </c>
      <c r="C9" s="130" t="s">
        <v>394</v>
      </c>
      <c r="D9" s="130" t="s">
        <v>219</v>
      </c>
      <c r="E9" s="130" t="s">
        <v>128</v>
      </c>
      <c r="F9" s="130" t="s">
        <v>197</v>
      </c>
      <c r="G9" s="130" t="s">
        <v>409</v>
      </c>
      <c r="H9" s="130" t="s">
        <v>14</v>
      </c>
      <c r="I9" s="131"/>
      <c r="J9" s="132"/>
    </row>
    <row r="10" spans="1:10" ht="14.25">
      <c r="A10" s="130" t="s">
        <v>14</v>
      </c>
      <c r="B10" s="130" t="s">
        <v>128</v>
      </c>
      <c r="C10" s="130" t="s">
        <v>399</v>
      </c>
      <c r="D10" s="130" t="s">
        <v>219</v>
      </c>
      <c r="E10" s="130" t="s">
        <v>6</v>
      </c>
      <c r="F10" s="130" t="s">
        <v>410</v>
      </c>
      <c r="G10" s="130" t="s">
        <v>411</v>
      </c>
      <c r="H10" s="130" t="s">
        <v>11</v>
      </c>
      <c r="I10" s="131"/>
      <c r="J10" s="132"/>
    </row>
    <row r="11" spans="1:10" ht="14.25">
      <c r="A11" s="133"/>
      <c r="B11" s="133"/>
      <c r="C11" s="134"/>
      <c r="D11" s="134"/>
      <c r="E11" s="134"/>
      <c r="F11" s="134"/>
      <c r="G11" s="134"/>
      <c r="H11" s="134"/>
      <c r="I11" s="135"/>
      <c r="J11" s="135"/>
    </row>
    <row r="12" spans="1:10" ht="14.25">
      <c r="A12" s="132"/>
      <c r="B12" s="136"/>
      <c r="C12" s="130"/>
      <c r="D12" s="130" t="s">
        <v>112</v>
      </c>
      <c r="E12" s="130" t="s">
        <v>113</v>
      </c>
      <c r="F12" s="130" t="s">
        <v>114</v>
      </c>
      <c r="G12" s="130" t="s">
        <v>115</v>
      </c>
      <c r="H12" s="130" t="s">
        <v>116</v>
      </c>
      <c r="I12" s="130" t="s">
        <v>117</v>
      </c>
      <c r="J12" s="130" t="s">
        <v>77</v>
      </c>
    </row>
    <row r="13" spans="1:10" ht="14.25">
      <c r="A13" s="132"/>
      <c r="B13" s="136"/>
      <c r="C13" s="130" t="s">
        <v>118</v>
      </c>
      <c r="D13" s="130" t="s">
        <v>203</v>
      </c>
      <c r="E13" s="130" t="s">
        <v>203</v>
      </c>
      <c r="F13" s="130" t="s">
        <v>207</v>
      </c>
      <c r="G13" s="130"/>
      <c r="H13" s="130"/>
      <c r="I13" s="130" t="s">
        <v>24</v>
      </c>
      <c r="J13" s="130" t="s">
        <v>14</v>
      </c>
    </row>
    <row r="14" spans="1:10" ht="14.25">
      <c r="A14" s="132"/>
      <c r="B14" s="136"/>
      <c r="C14" s="130" t="s">
        <v>162</v>
      </c>
      <c r="D14" s="130" t="s">
        <v>207</v>
      </c>
      <c r="E14" s="130" t="s">
        <v>207</v>
      </c>
      <c r="F14" s="130" t="s">
        <v>200</v>
      </c>
      <c r="G14" s="130"/>
      <c r="H14" s="130"/>
      <c r="I14" s="130" t="s">
        <v>24</v>
      </c>
      <c r="J14" s="130" t="s">
        <v>11</v>
      </c>
    </row>
    <row r="15" spans="1:10" ht="14.25">
      <c r="A15" s="132"/>
      <c r="B15" s="136"/>
      <c r="C15" s="130" t="s">
        <v>163</v>
      </c>
      <c r="D15" s="130" t="s">
        <v>241</v>
      </c>
      <c r="E15" s="130" t="s">
        <v>203</v>
      </c>
      <c r="F15" s="130" t="s">
        <v>207</v>
      </c>
      <c r="G15" s="130"/>
      <c r="H15" s="130"/>
      <c r="I15" s="130" t="s">
        <v>24</v>
      </c>
      <c r="J15" s="130" t="s">
        <v>10</v>
      </c>
    </row>
    <row r="16" spans="1:10" ht="14.25">
      <c r="A16" s="132"/>
      <c r="B16" s="136"/>
      <c r="C16" s="130" t="s">
        <v>119</v>
      </c>
      <c r="D16" s="130" t="s">
        <v>199</v>
      </c>
      <c r="E16" s="130" t="s">
        <v>200</v>
      </c>
      <c r="F16" s="130" t="s">
        <v>207</v>
      </c>
      <c r="G16" s="130"/>
      <c r="H16" s="130"/>
      <c r="I16" s="130" t="s">
        <v>24</v>
      </c>
      <c r="J16" s="130" t="s">
        <v>14</v>
      </c>
    </row>
    <row r="17" spans="1:10" ht="14.25">
      <c r="A17" s="132"/>
      <c r="B17" s="136"/>
      <c r="C17" s="130" t="s">
        <v>120</v>
      </c>
      <c r="D17" s="130" t="s">
        <v>205</v>
      </c>
      <c r="E17" s="130" t="s">
        <v>283</v>
      </c>
      <c r="F17" s="130" t="s">
        <v>199</v>
      </c>
      <c r="G17" s="130" t="s">
        <v>200</v>
      </c>
      <c r="H17" s="130"/>
      <c r="I17" s="130" t="s">
        <v>13</v>
      </c>
      <c r="J17" s="130" t="s">
        <v>11</v>
      </c>
    </row>
    <row r="18" spans="1:10" ht="14.25">
      <c r="A18" s="132"/>
      <c r="B18" s="136"/>
      <c r="C18" s="130" t="s">
        <v>146</v>
      </c>
      <c r="D18" s="130" t="s">
        <v>402</v>
      </c>
      <c r="E18" s="130" t="s">
        <v>206</v>
      </c>
      <c r="F18" s="130" t="s">
        <v>199</v>
      </c>
      <c r="G18" s="130" t="s">
        <v>229</v>
      </c>
      <c r="H18" s="130"/>
      <c r="I18" s="130" t="s">
        <v>118</v>
      </c>
      <c r="J18" s="130" t="s">
        <v>6</v>
      </c>
    </row>
    <row r="19" spans="1:10" ht="14.25">
      <c r="A19" s="132"/>
      <c r="B19" s="132"/>
      <c r="C19" s="133"/>
      <c r="D19" s="133"/>
      <c r="E19" s="148"/>
      <c r="F19" s="133"/>
      <c r="G19" s="133"/>
      <c r="H19" s="133"/>
      <c r="I19" s="133"/>
      <c r="J19" s="133"/>
    </row>
    <row r="20" spans="1:10" ht="14.25">
      <c r="A20" s="130"/>
      <c r="B20" s="130" t="s">
        <v>3</v>
      </c>
      <c r="C20" s="130" t="s">
        <v>121</v>
      </c>
      <c r="D20" s="130" t="s">
        <v>5</v>
      </c>
      <c r="E20" s="130" t="s">
        <v>105</v>
      </c>
      <c r="F20" s="130" t="s">
        <v>65</v>
      </c>
      <c r="G20" s="130" t="s">
        <v>186</v>
      </c>
      <c r="H20" s="130" t="s">
        <v>106</v>
      </c>
      <c r="I20" s="131"/>
      <c r="J20" s="132"/>
    </row>
    <row r="21" spans="1:10" ht="14.25">
      <c r="A21" s="130" t="s">
        <v>6</v>
      </c>
      <c r="B21" s="130" t="s">
        <v>412</v>
      </c>
      <c r="C21" s="130" t="s">
        <v>413</v>
      </c>
      <c r="D21" s="130" t="s">
        <v>414</v>
      </c>
      <c r="E21" s="130" t="s">
        <v>10</v>
      </c>
      <c r="F21" s="130" t="s">
        <v>135</v>
      </c>
      <c r="G21" s="130" t="s">
        <v>415</v>
      </c>
      <c r="H21" s="130" t="s">
        <v>6</v>
      </c>
      <c r="I21" s="131"/>
      <c r="J21" s="132"/>
    </row>
    <row r="22" spans="1:10" ht="14.25">
      <c r="A22" s="130" t="s">
        <v>10</v>
      </c>
      <c r="B22" s="130" t="s">
        <v>416</v>
      </c>
      <c r="C22" s="130" t="s">
        <v>417</v>
      </c>
      <c r="D22" s="130" t="s">
        <v>102</v>
      </c>
      <c r="E22" s="130" t="s">
        <v>6</v>
      </c>
      <c r="F22" s="130" t="s">
        <v>136</v>
      </c>
      <c r="G22" s="130" t="s">
        <v>418</v>
      </c>
      <c r="H22" s="130" t="s">
        <v>10</v>
      </c>
      <c r="I22" s="131"/>
      <c r="J22" s="132"/>
    </row>
    <row r="23" spans="1:10" ht="14.25">
      <c r="A23" s="130" t="s">
        <v>11</v>
      </c>
      <c r="B23" s="130" t="s">
        <v>389</v>
      </c>
      <c r="C23" s="130" t="s">
        <v>390</v>
      </c>
      <c r="D23" s="130" t="s">
        <v>219</v>
      </c>
      <c r="E23" s="130" t="s">
        <v>128</v>
      </c>
      <c r="F23" s="130" t="s">
        <v>137</v>
      </c>
      <c r="G23" s="130" t="s">
        <v>419</v>
      </c>
      <c r="H23" s="130" t="s">
        <v>11</v>
      </c>
      <c r="I23" s="131"/>
      <c r="J23" s="132"/>
    </row>
    <row r="24" spans="1:10" ht="14.25">
      <c r="A24" s="130" t="s">
        <v>14</v>
      </c>
      <c r="B24" s="130"/>
      <c r="C24" s="130"/>
      <c r="D24" s="130"/>
      <c r="E24" s="130"/>
      <c r="F24" s="130"/>
      <c r="G24" s="130"/>
      <c r="H24" s="130"/>
      <c r="I24" s="131"/>
      <c r="J24" s="132"/>
    </row>
    <row r="25" spans="1:10" ht="14.25">
      <c r="A25" s="133"/>
      <c r="B25" s="133"/>
      <c r="C25" s="134"/>
      <c r="D25" s="134"/>
      <c r="E25" s="134"/>
      <c r="F25" s="134"/>
      <c r="G25" s="134"/>
      <c r="H25" s="134"/>
      <c r="I25" s="135"/>
      <c r="J25" s="135"/>
    </row>
    <row r="26" spans="1:10" ht="14.25">
      <c r="A26" s="132"/>
      <c r="B26" s="136"/>
      <c r="C26" s="130"/>
      <c r="D26" s="130" t="s">
        <v>112</v>
      </c>
      <c r="E26" s="130" t="s">
        <v>113</v>
      </c>
      <c r="F26" s="130" t="s">
        <v>114</v>
      </c>
      <c r="G26" s="130" t="s">
        <v>115</v>
      </c>
      <c r="H26" s="130" t="s">
        <v>116</v>
      </c>
      <c r="I26" s="130" t="s">
        <v>117</v>
      </c>
      <c r="J26" s="130" t="s">
        <v>77</v>
      </c>
    </row>
    <row r="27" spans="1:10" ht="14.25">
      <c r="A27" s="132"/>
      <c r="B27" s="136"/>
      <c r="C27" s="130" t="s">
        <v>118</v>
      </c>
      <c r="D27" s="130" t="s">
        <v>242</v>
      </c>
      <c r="E27" s="130" t="s">
        <v>207</v>
      </c>
      <c r="F27" s="130" t="s">
        <v>241</v>
      </c>
      <c r="G27" s="130"/>
      <c r="H27" s="130"/>
      <c r="I27" s="130" t="s">
        <v>24</v>
      </c>
      <c r="J27" s="130" t="s">
        <v>14</v>
      </c>
    </row>
    <row r="28" spans="1:10" ht="14.25">
      <c r="A28" s="132"/>
      <c r="B28" s="136"/>
      <c r="C28" s="130" t="s">
        <v>162</v>
      </c>
      <c r="D28" s="130"/>
      <c r="E28" s="130"/>
      <c r="F28" s="130"/>
      <c r="G28" s="130"/>
      <c r="H28" s="130"/>
      <c r="I28" s="130"/>
      <c r="J28" s="130" t="s">
        <v>11</v>
      </c>
    </row>
    <row r="29" spans="1:10" ht="14.25">
      <c r="A29" s="132"/>
      <c r="B29" s="136"/>
      <c r="C29" s="130" t="s">
        <v>163</v>
      </c>
      <c r="D29" s="130"/>
      <c r="E29" s="130"/>
      <c r="F29" s="130"/>
      <c r="G29" s="130"/>
      <c r="H29" s="130"/>
      <c r="I29" s="130"/>
      <c r="J29" s="130" t="s">
        <v>10</v>
      </c>
    </row>
    <row r="30" spans="1:10" ht="14.25">
      <c r="A30" s="132"/>
      <c r="B30" s="136"/>
      <c r="C30" s="130" t="s">
        <v>119</v>
      </c>
      <c r="D30" s="130" t="s">
        <v>241</v>
      </c>
      <c r="E30" s="130" t="s">
        <v>241</v>
      </c>
      <c r="F30" s="130" t="s">
        <v>241</v>
      </c>
      <c r="G30" s="130"/>
      <c r="H30" s="130"/>
      <c r="I30" s="130" t="s">
        <v>24</v>
      </c>
      <c r="J30" s="130" t="s">
        <v>14</v>
      </c>
    </row>
    <row r="31" spans="1:10" ht="14.25">
      <c r="A31" s="132"/>
      <c r="B31" s="136"/>
      <c r="C31" s="130" t="s">
        <v>120</v>
      </c>
      <c r="D31" s="130" t="s">
        <v>202</v>
      </c>
      <c r="E31" s="130" t="s">
        <v>201</v>
      </c>
      <c r="F31" s="130" t="s">
        <v>199</v>
      </c>
      <c r="G31" s="130" t="s">
        <v>225</v>
      </c>
      <c r="H31" s="130"/>
      <c r="I31" s="130" t="s">
        <v>13</v>
      </c>
      <c r="J31" s="130" t="s">
        <v>11</v>
      </c>
    </row>
    <row r="32" spans="1:10" ht="14.25">
      <c r="A32" s="132"/>
      <c r="B32" s="136"/>
      <c r="C32" s="130" t="s">
        <v>146</v>
      </c>
      <c r="D32" s="130"/>
      <c r="E32" s="130"/>
      <c r="F32" s="130"/>
      <c r="G32" s="130"/>
      <c r="H32" s="130"/>
      <c r="I32" s="130"/>
      <c r="J32" s="130" t="s">
        <v>6</v>
      </c>
    </row>
    <row r="33" spans="1:10" ht="14.25">
      <c r="A33" s="132"/>
      <c r="B33" s="132"/>
      <c r="C33" s="133"/>
      <c r="D33" s="133"/>
      <c r="E33" s="148"/>
      <c r="F33" s="133"/>
      <c r="G33" s="133"/>
      <c r="H33" s="133"/>
      <c r="I33" s="133"/>
      <c r="J33" s="13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3.8515625" style="0" customWidth="1"/>
    <col min="2" max="2" width="5.00390625" style="0" customWidth="1"/>
    <col min="3" max="3" width="19.8515625" style="0" customWidth="1"/>
    <col min="5" max="5" width="26.140625" style="0" customWidth="1"/>
    <col min="6" max="6" width="21.57421875" style="0" customWidth="1"/>
  </cols>
  <sheetData>
    <row r="1" ht="15" thickBot="1"/>
    <row r="2" spans="1:7" ht="17.25">
      <c r="A2" s="116"/>
      <c r="B2" s="117" t="s">
        <v>0</v>
      </c>
      <c r="C2" s="118"/>
      <c r="D2" s="118"/>
      <c r="E2" s="119"/>
      <c r="F2" s="120"/>
      <c r="G2" s="121"/>
    </row>
    <row r="3" spans="1:7" ht="15">
      <c r="A3" s="116"/>
      <c r="B3" s="123" t="s">
        <v>420</v>
      </c>
      <c r="C3" s="122"/>
      <c r="D3" s="122"/>
      <c r="E3" s="124"/>
      <c r="F3" s="120"/>
      <c r="G3" s="121"/>
    </row>
    <row r="4" spans="1:7" ht="15.75" thickBot="1">
      <c r="A4" s="116"/>
      <c r="B4" s="125" t="s">
        <v>181</v>
      </c>
      <c r="C4" s="126"/>
      <c r="D4" s="126"/>
      <c r="E4" s="127"/>
      <c r="F4" s="120"/>
      <c r="G4" s="121"/>
    </row>
    <row r="5" spans="1:7" ht="14.25">
      <c r="A5" s="128"/>
      <c r="B5" s="129"/>
      <c r="C5" s="129"/>
      <c r="D5" s="129"/>
      <c r="E5" s="137"/>
      <c r="F5" s="121"/>
      <c r="G5" s="121"/>
    </row>
    <row r="6" spans="1:7" ht="14.25">
      <c r="A6" s="138"/>
      <c r="B6" s="138" t="s">
        <v>3</v>
      </c>
      <c r="C6" s="138" t="s">
        <v>4</v>
      </c>
      <c r="D6" s="138" t="s">
        <v>5</v>
      </c>
      <c r="E6" s="120"/>
      <c r="F6" s="121"/>
      <c r="G6" s="121"/>
    </row>
    <row r="7" spans="1:7" ht="14.25">
      <c r="A7" s="138" t="s">
        <v>6</v>
      </c>
      <c r="B7" s="138" t="s">
        <v>18</v>
      </c>
      <c r="C7" s="138" t="s">
        <v>386</v>
      </c>
      <c r="D7" s="138" t="s">
        <v>364</v>
      </c>
      <c r="E7" s="140" t="s">
        <v>386</v>
      </c>
      <c r="F7" s="121"/>
      <c r="G7" s="121"/>
    </row>
    <row r="8" spans="1:7" ht="14.25">
      <c r="A8" s="138" t="s">
        <v>10</v>
      </c>
      <c r="B8" s="138" t="s">
        <v>308</v>
      </c>
      <c r="C8" s="138" t="s">
        <v>417</v>
      </c>
      <c r="D8" s="138" t="s">
        <v>102</v>
      </c>
      <c r="E8" s="141" t="s">
        <v>421</v>
      </c>
      <c r="F8" s="142" t="s">
        <v>386</v>
      </c>
      <c r="G8" s="120"/>
    </row>
    <row r="9" spans="1:7" ht="14.25">
      <c r="A9" s="138" t="s">
        <v>11</v>
      </c>
      <c r="B9" s="138" t="s">
        <v>293</v>
      </c>
      <c r="C9" s="138" t="s">
        <v>407</v>
      </c>
      <c r="D9" s="138" t="s">
        <v>16</v>
      </c>
      <c r="E9" s="142" t="s">
        <v>407</v>
      </c>
      <c r="F9" s="141" t="s">
        <v>422</v>
      </c>
      <c r="G9" s="120"/>
    </row>
    <row r="10" spans="1:7" ht="14.25">
      <c r="A10" s="138" t="s">
        <v>14</v>
      </c>
      <c r="B10" s="138" t="s">
        <v>15</v>
      </c>
      <c r="C10" s="138" t="s">
        <v>413</v>
      </c>
      <c r="D10" s="138" t="s">
        <v>414</v>
      </c>
      <c r="E10" s="143" t="s">
        <v>423</v>
      </c>
      <c r="F10" s="121"/>
      <c r="G10" s="149"/>
    </row>
    <row r="11" spans="1:7" ht="14.25">
      <c r="A11" s="150"/>
      <c r="B11" s="150"/>
      <c r="C11" s="150"/>
      <c r="D11" s="150"/>
      <c r="E11" s="151"/>
      <c r="F11" s="145"/>
      <c r="G11" s="151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3.8515625" style="0" customWidth="1"/>
    <col min="2" max="2" width="5.421875" style="0" customWidth="1"/>
    <col min="3" max="3" width="21.57421875" style="0" customWidth="1"/>
  </cols>
  <sheetData>
    <row r="1" ht="15" thickBot="1"/>
    <row r="2" spans="1:10" ht="17.25">
      <c r="A2" s="116"/>
      <c r="B2" s="117" t="s">
        <v>0</v>
      </c>
      <c r="C2" s="118"/>
      <c r="D2" s="118"/>
      <c r="E2" s="119"/>
      <c r="F2" s="120"/>
      <c r="G2" s="121"/>
      <c r="H2" s="121"/>
      <c r="I2" s="122"/>
      <c r="J2" s="122"/>
    </row>
    <row r="3" spans="1:10" ht="15">
      <c r="A3" s="116"/>
      <c r="B3" s="123" t="s">
        <v>424</v>
      </c>
      <c r="C3" s="122"/>
      <c r="D3" s="122"/>
      <c r="E3" s="124"/>
      <c r="F3" s="120"/>
      <c r="G3" s="121"/>
      <c r="H3" s="121"/>
      <c r="I3" s="122"/>
      <c r="J3" s="122"/>
    </row>
    <row r="4" spans="1:10" ht="15.75" thickBot="1">
      <c r="A4" s="116"/>
      <c r="B4" s="125" t="s">
        <v>425</v>
      </c>
      <c r="C4" s="126"/>
      <c r="D4" s="126"/>
      <c r="E4" s="127"/>
      <c r="F4" s="120"/>
      <c r="G4" s="121"/>
      <c r="H4" s="121"/>
      <c r="I4" s="122"/>
      <c r="J4" s="122"/>
    </row>
    <row r="5" spans="1:10" ht="15">
      <c r="A5" s="128"/>
      <c r="B5" s="129"/>
      <c r="C5" s="129"/>
      <c r="D5" s="129"/>
      <c r="E5" s="129"/>
      <c r="F5" s="128"/>
      <c r="G5" s="128"/>
      <c r="H5" s="128"/>
      <c r="I5" s="122"/>
      <c r="J5" s="122"/>
    </row>
    <row r="6" spans="1:10" ht="14.25">
      <c r="A6" s="130"/>
      <c r="B6" s="130" t="s">
        <v>3</v>
      </c>
      <c r="C6" s="130" t="s">
        <v>104</v>
      </c>
      <c r="D6" s="130" t="s">
        <v>5</v>
      </c>
      <c r="E6" s="130" t="s">
        <v>105</v>
      </c>
      <c r="F6" s="130" t="s">
        <v>65</v>
      </c>
      <c r="G6" s="130" t="s">
        <v>186</v>
      </c>
      <c r="H6" s="130" t="s">
        <v>106</v>
      </c>
      <c r="I6" s="131"/>
      <c r="J6" s="132"/>
    </row>
    <row r="7" spans="1:10" ht="14.25">
      <c r="A7" s="130" t="s">
        <v>6</v>
      </c>
      <c r="B7" s="130" t="s">
        <v>426</v>
      </c>
      <c r="C7" s="130" t="s">
        <v>399</v>
      </c>
      <c r="D7" s="130" t="s">
        <v>219</v>
      </c>
      <c r="E7" s="130" t="s">
        <v>128</v>
      </c>
      <c r="F7" s="130" t="s">
        <v>148</v>
      </c>
      <c r="G7" s="130" t="s">
        <v>427</v>
      </c>
      <c r="H7" s="130" t="s">
        <v>11</v>
      </c>
      <c r="I7" s="131"/>
      <c r="J7" s="132"/>
    </row>
    <row r="8" spans="1:10" ht="14.25">
      <c r="A8" s="130" t="s">
        <v>10</v>
      </c>
      <c r="B8" s="130" t="s">
        <v>428</v>
      </c>
      <c r="C8" s="130" t="s">
        <v>390</v>
      </c>
      <c r="D8" s="130" t="s">
        <v>219</v>
      </c>
      <c r="E8" s="130" t="s">
        <v>6</v>
      </c>
      <c r="F8" s="130" t="s">
        <v>136</v>
      </c>
      <c r="G8" s="130" t="s">
        <v>429</v>
      </c>
      <c r="H8" s="130" t="s">
        <v>10</v>
      </c>
      <c r="I8" s="131"/>
      <c r="J8" s="132"/>
    </row>
    <row r="9" spans="1:10" ht="14.25">
      <c r="A9" s="130" t="s">
        <v>11</v>
      </c>
      <c r="B9" s="130" t="s">
        <v>430</v>
      </c>
      <c r="C9" s="130" t="s">
        <v>394</v>
      </c>
      <c r="D9" s="130" t="s">
        <v>219</v>
      </c>
      <c r="E9" s="130" t="s">
        <v>10</v>
      </c>
      <c r="F9" s="130" t="s">
        <v>379</v>
      </c>
      <c r="G9" s="130" t="s">
        <v>431</v>
      </c>
      <c r="H9" s="130" t="s">
        <v>6</v>
      </c>
      <c r="I9" s="131"/>
      <c r="J9" s="132"/>
    </row>
    <row r="10" spans="1:10" ht="14.25">
      <c r="A10" s="133"/>
      <c r="B10" s="133"/>
      <c r="C10" s="134"/>
      <c r="D10" s="134"/>
      <c r="E10" s="134"/>
      <c r="F10" s="134"/>
      <c r="G10" s="134"/>
      <c r="H10" s="134"/>
      <c r="I10" s="135"/>
      <c r="J10" s="135"/>
    </row>
    <row r="11" spans="1:10" ht="14.25">
      <c r="A11" s="132"/>
      <c r="B11" s="136"/>
      <c r="C11" s="130"/>
      <c r="D11" s="130" t="s">
        <v>112</v>
      </c>
      <c r="E11" s="130" t="s">
        <v>113</v>
      </c>
      <c r="F11" s="130" t="s">
        <v>114</v>
      </c>
      <c r="G11" s="130" t="s">
        <v>115</v>
      </c>
      <c r="H11" s="130" t="s">
        <v>116</v>
      </c>
      <c r="I11" s="130" t="s">
        <v>117</v>
      </c>
      <c r="J11" s="130" t="s">
        <v>77</v>
      </c>
    </row>
    <row r="12" spans="1:10" ht="14.25">
      <c r="A12" s="132"/>
      <c r="B12" s="136"/>
      <c r="C12" s="130" t="s">
        <v>118</v>
      </c>
      <c r="D12" s="130" t="s">
        <v>402</v>
      </c>
      <c r="E12" s="130" t="s">
        <v>201</v>
      </c>
      <c r="F12" s="130" t="s">
        <v>283</v>
      </c>
      <c r="G12" s="130" t="s">
        <v>229</v>
      </c>
      <c r="H12" s="130"/>
      <c r="I12" s="130" t="s">
        <v>118</v>
      </c>
      <c r="J12" s="130" t="s">
        <v>10</v>
      </c>
    </row>
    <row r="13" spans="1:10" ht="14.25">
      <c r="A13" s="132"/>
      <c r="B13" s="136"/>
      <c r="C13" s="130" t="s">
        <v>119</v>
      </c>
      <c r="D13" s="130" t="s">
        <v>228</v>
      </c>
      <c r="E13" s="130" t="s">
        <v>244</v>
      </c>
      <c r="F13" s="130" t="s">
        <v>199</v>
      </c>
      <c r="G13" s="130" t="s">
        <v>206</v>
      </c>
      <c r="H13" s="130"/>
      <c r="I13" s="130" t="s">
        <v>118</v>
      </c>
      <c r="J13" s="130" t="s">
        <v>6</v>
      </c>
    </row>
    <row r="14" spans="1:10" ht="14.25">
      <c r="A14" s="132"/>
      <c r="B14" s="136"/>
      <c r="C14" s="130" t="s">
        <v>120</v>
      </c>
      <c r="D14" s="130" t="s">
        <v>283</v>
      </c>
      <c r="E14" s="130" t="s">
        <v>229</v>
      </c>
      <c r="F14" s="130" t="s">
        <v>206</v>
      </c>
      <c r="G14" s="130"/>
      <c r="H14" s="130"/>
      <c r="I14" s="130" t="s">
        <v>133</v>
      </c>
      <c r="J14" s="130" t="s">
        <v>11</v>
      </c>
    </row>
    <row r="15" spans="1:10" ht="15">
      <c r="A15" s="121"/>
      <c r="B15" s="121"/>
      <c r="C15" s="137"/>
      <c r="D15" s="137"/>
      <c r="E15" s="137"/>
      <c r="F15" s="137"/>
      <c r="G15" s="137"/>
      <c r="H15" s="137"/>
      <c r="I15" s="152"/>
      <c r="J15" s="15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94"/>
  <sheetViews>
    <sheetView zoomScalePageLayoutView="0" workbookViewId="0" topLeftCell="A1">
      <selection activeCell="L65" sqref="L65"/>
    </sheetView>
  </sheetViews>
  <sheetFormatPr defaultColWidth="9.140625" defaultRowHeight="15"/>
  <cols>
    <col min="1" max="1" width="11.421875" style="0" customWidth="1"/>
    <col min="2" max="2" width="5.57421875" style="0" customWidth="1"/>
    <col min="3" max="3" width="14.421875" style="0" customWidth="1"/>
    <col min="6" max="6" width="6.8515625" style="0" customWidth="1"/>
    <col min="7" max="7" width="7.7109375" style="0" customWidth="1"/>
    <col min="8" max="8" width="7.00390625" style="0" customWidth="1"/>
    <col min="9" max="9" width="7.140625" style="0" customWidth="1"/>
    <col min="10" max="10" width="6.8515625" style="0" customWidth="1"/>
    <col min="11" max="11" width="7.421875" style="0" customWidth="1"/>
    <col min="12" max="12" width="7.140625" style="0" customWidth="1"/>
    <col min="13" max="13" width="7.57421875" style="0" customWidth="1"/>
    <col min="14" max="14" width="8.140625" style="0" customWidth="1"/>
  </cols>
  <sheetData>
    <row r="1" ht="15" thickBot="1"/>
    <row r="2" spans="2:14" ht="15.75" thickTop="1">
      <c r="B2" s="35"/>
      <c r="C2" s="36"/>
      <c r="D2" s="37"/>
      <c r="E2" s="37"/>
      <c r="F2" s="155" t="s">
        <v>35</v>
      </c>
      <c r="G2" s="155"/>
      <c r="H2" s="156" t="s">
        <v>36</v>
      </c>
      <c r="I2" s="156"/>
      <c r="J2" s="156"/>
      <c r="K2" s="156"/>
      <c r="L2" s="156"/>
      <c r="M2" s="156"/>
      <c r="N2" s="156"/>
    </row>
    <row r="3" spans="2:14" ht="15">
      <c r="B3" s="38"/>
      <c r="C3" s="39"/>
      <c r="D3" s="40"/>
      <c r="E3" s="41"/>
      <c r="F3" s="157" t="s">
        <v>37</v>
      </c>
      <c r="G3" s="157"/>
      <c r="H3" s="158" t="s">
        <v>38</v>
      </c>
      <c r="I3" s="158"/>
      <c r="J3" s="158"/>
      <c r="K3" s="158"/>
      <c r="L3" s="158"/>
      <c r="M3" s="158"/>
      <c r="N3" s="158"/>
    </row>
    <row r="4" spans="2:14" ht="15">
      <c r="B4" s="42"/>
      <c r="C4" s="43"/>
      <c r="D4" s="41"/>
      <c r="E4" s="41"/>
      <c r="F4" s="159" t="s">
        <v>39</v>
      </c>
      <c r="G4" s="159"/>
      <c r="H4" s="160" t="s">
        <v>40</v>
      </c>
      <c r="I4" s="160"/>
      <c r="J4" s="160"/>
      <c r="K4" s="160"/>
      <c r="L4" s="160"/>
      <c r="M4" s="160"/>
      <c r="N4" s="160"/>
    </row>
    <row r="5" spans="2:14" ht="21" thickBot="1">
      <c r="B5" s="44"/>
      <c r="C5" s="45" t="s">
        <v>41</v>
      </c>
      <c r="D5" s="46"/>
      <c r="E5" s="41"/>
      <c r="F5" s="161" t="s">
        <v>42</v>
      </c>
      <c r="G5" s="161"/>
      <c r="H5" s="162">
        <v>42819</v>
      </c>
      <c r="I5" s="162"/>
      <c r="J5" s="162"/>
      <c r="K5" s="47" t="s">
        <v>43</v>
      </c>
      <c r="L5" s="163" t="s">
        <v>99</v>
      </c>
      <c r="M5" s="163"/>
      <c r="N5" s="163"/>
    </row>
    <row r="6" spans="2:14" ht="15.75" thickTop="1">
      <c r="B6" s="48"/>
      <c r="C6" s="49"/>
      <c r="D6" s="41"/>
      <c r="E6" s="41"/>
      <c r="F6" s="50"/>
      <c r="G6" s="49"/>
      <c r="H6" s="49"/>
      <c r="I6" s="51"/>
      <c r="J6" s="52"/>
      <c r="K6" s="53"/>
      <c r="L6" s="53"/>
      <c r="M6" s="53"/>
      <c r="N6" s="54"/>
    </row>
    <row r="7" spans="2:14" ht="15.75" thickBot="1">
      <c r="B7" s="55" t="s">
        <v>45</v>
      </c>
      <c r="C7" s="164" t="s">
        <v>33</v>
      </c>
      <c r="D7" s="164"/>
      <c r="E7" s="56"/>
      <c r="F7" s="57" t="s">
        <v>46</v>
      </c>
      <c r="G7" s="165" t="s">
        <v>16</v>
      </c>
      <c r="H7" s="165"/>
      <c r="I7" s="165"/>
      <c r="J7" s="165"/>
      <c r="K7" s="165"/>
      <c r="L7" s="165"/>
      <c r="M7" s="165"/>
      <c r="N7" s="165"/>
    </row>
    <row r="8" spans="2:14" ht="14.25">
      <c r="B8" s="58" t="s">
        <v>47</v>
      </c>
      <c r="C8" s="166" t="s">
        <v>100</v>
      </c>
      <c r="D8" s="167"/>
      <c r="E8" s="59"/>
      <c r="F8" s="60" t="s">
        <v>49</v>
      </c>
      <c r="G8" s="168" t="s">
        <v>54</v>
      </c>
      <c r="H8" s="169"/>
      <c r="I8" s="169"/>
      <c r="J8" s="169"/>
      <c r="K8" s="169"/>
      <c r="L8" s="169"/>
      <c r="M8" s="169"/>
      <c r="N8" s="169"/>
    </row>
    <row r="9" spans="2:14" ht="14.25">
      <c r="B9" s="61" t="s">
        <v>51</v>
      </c>
      <c r="C9" s="170" t="s">
        <v>95</v>
      </c>
      <c r="D9" s="171"/>
      <c r="E9" s="59"/>
      <c r="F9" s="62" t="s">
        <v>53</v>
      </c>
      <c r="G9" s="172" t="s">
        <v>50</v>
      </c>
      <c r="H9" s="173"/>
      <c r="I9" s="173"/>
      <c r="J9" s="173"/>
      <c r="K9" s="173"/>
      <c r="L9" s="173"/>
      <c r="M9" s="173"/>
      <c r="N9" s="173"/>
    </row>
    <row r="10" spans="2:14" ht="14.25">
      <c r="B10" s="61" t="s">
        <v>55</v>
      </c>
      <c r="C10" s="170" t="s">
        <v>93</v>
      </c>
      <c r="D10" s="171"/>
      <c r="E10" s="59"/>
      <c r="F10" s="63" t="s">
        <v>57</v>
      </c>
      <c r="G10" s="172" t="s">
        <v>58</v>
      </c>
      <c r="H10" s="173"/>
      <c r="I10" s="173"/>
      <c r="J10" s="173"/>
      <c r="K10" s="173"/>
      <c r="L10" s="173"/>
      <c r="M10" s="173"/>
      <c r="N10" s="173"/>
    </row>
    <row r="11" spans="2:14" ht="15">
      <c r="B11" s="64"/>
      <c r="C11" s="41"/>
      <c r="D11" s="41"/>
      <c r="E11" s="41"/>
      <c r="F11" s="50"/>
      <c r="G11" s="65"/>
      <c r="H11" s="65"/>
      <c r="I11" s="65"/>
      <c r="J11" s="41"/>
      <c r="K11" s="41"/>
      <c r="L11" s="41"/>
      <c r="M11" s="66"/>
      <c r="N11" s="67"/>
    </row>
    <row r="12" spans="2:14" ht="15.75" thickBot="1">
      <c r="B12" s="68" t="s">
        <v>59</v>
      </c>
      <c r="C12" s="41"/>
      <c r="D12" s="41"/>
      <c r="E12" s="41"/>
      <c r="F12" s="69" t="s">
        <v>60</v>
      </c>
      <c r="G12" s="69" t="s">
        <v>61</v>
      </c>
      <c r="H12" s="69" t="s">
        <v>62</v>
      </c>
      <c r="I12" s="69" t="s">
        <v>63</v>
      </c>
      <c r="J12" s="69" t="s">
        <v>64</v>
      </c>
      <c r="K12" s="174" t="s">
        <v>65</v>
      </c>
      <c r="L12" s="174"/>
      <c r="M12" s="69" t="s">
        <v>66</v>
      </c>
      <c r="N12" s="70" t="s">
        <v>67</v>
      </c>
    </row>
    <row r="13" spans="2:14" ht="15" thickBot="1">
      <c r="B13" s="71" t="s">
        <v>68</v>
      </c>
      <c r="C13" s="72" t="str">
        <f>IF(C8&gt;"",C8,"")</f>
        <v>Viljamaa Elia</v>
      </c>
      <c r="D13" s="72" t="str">
        <f>IF(G8&gt;"",G8,"")</f>
        <v>Laine Aleksi</v>
      </c>
      <c r="E13" s="73"/>
      <c r="F13" s="74">
        <v>-1</v>
      </c>
      <c r="G13" s="74">
        <v>-1</v>
      </c>
      <c r="H13" s="100">
        <v>-1</v>
      </c>
      <c r="I13" s="74"/>
      <c r="J13" s="74"/>
      <c r="K13" s="75">
        <f>IF(ISBLANK(F13),"",COUNTIF(F13:J13,"&gt;=0"))</f>
        <v>0</v>
      </c>
      <c r="L13" s="76">
        <f>IF(ISBLANK(F13),"",(IF(LEFT(F13,1)="-",1,0)+IF(LEFT(G13,1)="-",1,0)+IF(LEFT(H13,1)="-",1,0)+IF(LEFT(I13,1)="-",1,0)+IF(LEFT(J13,1)="-",1,0)))</f>
        <v>3</v>
      </c>
      <c r="M13" s="77">
        <f aca="true" t="shared" si="0" ref="M13:N17">IF(K13=3,1,"")</f>
      </c>
      <c r="N13" s="77">
        <f t="shared" si="0"/>
        <v>1</v>
      </c>
    </row>
    <row r="14" spans="2:14" ht="15" thickBot="1">
      <c r="B14" s="78" t="s">
        <v>69</v>
      </c>
      <c r="C14" s="72" t="str">
        <f>IF(C9&gt;"",C9,"")</f>
        <v>Kokkola Jami</v>
      </c>
      <c r="D14" s="72" t="str">
        <f>IF(G9&gt;"",G9,"")</f>
        <v>Taavela Juuso</v>
      </c>
      <c r="E14" s="79"/>
      <c r="F14" s="80">
        <v>-5</v>
      </c>
      <c r="G14" s="81">
        <v>-5</v>
      </c>
      <c r="H14" s="81">
        <v>-5</v>
      </c>
      <c r="I14" s="81"/>
      <c r="J14" s="81"/>
      <c r="K14" s="75">
        <f>IF(ISBLANK(F14),"",COUNTIF(F14:J14,"&gt;=0"))</f>
        <v>0</v>
      </c>
      <c r="L14" s="76">
        <f>IF(ISBLANK(F14),"",(IF(LEFT(F14,1)="-",1,0)+IF(LEFT(G14,1)="-",1,0)+IF(LEFT(H14,1)="-",1,0)+IF(LEFT(I14,1)="-",1,0)+IF(LEFT(J14,1)="-",1,0)))</f>
        <v>3</v>
      </c>
      <c r="M14" s="77">
        <f t="shared" si="0"/>
      </c>
      <c r="N14" s="77">
        <f t="shared" si="0"/>
        <v>1</v>
      </c>
    </row>
    <row r="15" spans="2:14" ht="15" thickBot="1">
      <c r="B15" s="82" t="s">
        <v>70</v>
      </c>
      <c r="C15" s="72" t="str">
        <f>IF(C10&gt;"",C10,"")</f>
        <v>Kananen Konsta</v>
      </c>
      <c r="D15" s="72" t="str">
        <f>IF(G10&gt;"",G10,"")</f>
        <v>Kuuri-Riutta Konsta</v>
      </c>
      <c r="E15" s="83"/>
      <c r="F15" s="80">
        <v>-8</v>
      </c>
      <c r="G15" s="84">
        <v>-4</v>
      </c>
      <c r="H15" s="80">
        <v>-2</v>
      </c>
      <c r="I15" s="80"/>
      <c r="J15" s="80"/>
      <c r="K15" s="75">
        <f>IF(ISBLANK(F15),"",COUNTIF(F15:J15,"&gt;=0"))</f>
        <v>0</v>
      </c>
      <c r="L15" s="76">
        <f>IF(ISBLANK(F15),"",(IF(LEFT(F15,1)="-",1,0)+IF(LEFT(G15,1)="-",1,0)+IF(LEFT(H15,1)="-",1,0)+IF(LEFT(I15,1)="-",1,0)+IF(LEFT(J15,1)="-",1,0)))</f>
        <v>3</v>
      </c>
      <c r="M15" s="77">
        <f t="shared" si="0"/>
      </c>
      <c r="N15" s="77">
        <f t="shared" si="0"/>
        <v>1</v>
      </c>
    </row>
    <row r="16" spans="2:14" ht="15" thickBot="1">
      <c r="B16" s="85" t="s">
        <v>71</v>
      </c>
      <c r="C16" s="72" t="str">
        <f>IF(C8&gt;"",C8,"")</f>
        <v>Viljamaa Elia</v>
      </c>
      <c r="D16" s="72" t="str">
        <f>IF(G9&gt;"",G9,"")</f>
        <v>Taavela Juuso</v>
      </c>
      <c r="E16" s="86"/>
      <c r="F16" s="87"/>
      <c r="G16" s="88"/>
      <c r="H16" s="87"/>
      <c r="I16" s="87"/>
      <c r="J16" s="87"/>
      <c r="K16" s="75">
        <f>IF(ISBLANK(F16),"",COUNTIF(F16:J16,"&gt;=0"))</f>
      </c>
      <c r="L16" s="76">
        <f>IF(ISBLANK(F16),"",(IF(LEFT(F16,1)="-",1,0)+IF(LEFT(G16,1)="-",1,0)+IF(LEFT(H16,1)="-",1,0)+IF(LEFT(I16,1)="-",1,0)+IF(LEFT(J16,1)="-",1,0)))</f>
      </c>
      <c r="M16" s="77">
        <f t="shared" si="0"/>
      </c>
      <c r="N16" s="77">
        <f t="shared" si="0"/>
      </c>
    </row>
    <row r="17" spans="2:14" ht="14.25">
      <c r="B17" s="78" t="s">
        <v>72</v>
      </c>
      <c r="C17" s="72" t="str">
        <f>IF(C9&gt;"",C9,"")</f>
        <v>Kokkola Jami</v>
      </c>
      <c r="D17" s="72" t="str">
        <f>IF(G8&gt;"",G8,"")</f>
        <v>Laine Aleksi</v>
      </c>
      <c r="E17" s="79"/>
      <c r="F17" s="81"/>
      <c r="G17" s="89"/>
      <c r="H17" s="81"/>
      <c r="I17" s="81"/>
      <c r="J17" s="81"/>
      <c r="K17" s="75">
        <f>IF(ISBLANK(F17),"",COUNTIF(F17:J17,"&gt;=0"))</f>
      </c>
      <c r="L17" s="76">
        <f>IF(ISBLANK(F17),"",(IF(LEFT(F17,1)="-",1,0)+IF(LEFT(G17,1)="-",1,0)+IF(LEFT(H17,1)="-",1,0)+IF(LEFT(I17,1)="-",1,0)+IF(LEFT(J17,1)="-",1,0)))</f>
      </c>
      <c r="M17" s="77">
        <f t="shared" si="0"/>
      </c>
      <c r="N17" s="77">
        <f t="shared" si="0"/>
      </c>
    </row>
    <row r="18" spans="2:14" ht="15">
      <c r="B18" s="64"/>
      <c r="C18" s="41"/>
      <c r="D18" s="41"/>
      <c r="E18" s="41"/>
      <c r="F18" s="41"/>
      <c r="G18" s="41"/>
      <c r="H18" s="41"/>
      <c r="I18" s="175" t="s">
        <v>73</v>
      </c>
      <c r="J18" s="175"/>
      <c r="K18" s="90">
        <f>SUM(K13:K17)</f>
        <v>0</v>
      </c>
      <c r="L18" s="90">
        <f>SUM(L13:L17)</f>
        <v>9</v>
      </c>
      <c r="M18" s="90">
        <f>SUM(M13:M17)</f>
        <v>0</v>
      </c>
      <c r="N18" s="90">
        <f>SUM(N13:N17)</f>
        <v>3</v>
      </c>
    </row>
    <row r="19" spans="2:14" ht="15">
      <c r="B19" s="91" t="s">
        <v>74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92"/>
    </row>
    <row r="20" spans="2:14" ht="15">
      <c r="B20" s="93" t="s">
        <v>75</v>
      </c>
      <c r="C20" s="94"/>
      <c r="D20" s="94" t="s">
        <v>76</v>
      </c>
      <c r="E20" s="39"/>
      <c r="F20" s="94"/>
      <c r="G20" s="94" t="s">
        <v>77</v>
      </c>
      <c r="H20" s="39"/>
      <c r="I20" s="94"/>
      <c r="J20" s="95" t="s">
        <v>78</v>
      </c>
      <c r="K20" s="46"/>
      <c r="L20" s="41"/>
      <c r="M20" s="41"/>
      <c r="N20" s="92"/>
    </row>
    <row r="21" spans="2:14" ht="18" thickBot="1">
      <c r="B21" s="64"/>
      <c r="C21" s="41"/>
      <c r="D21" s="41"/>
      <c r="E21" s="41"/>
      <c r="F21" s="41"/>
      <c r="G21" s="41"/>
      <c r="H21" s="41"/>
      <c r="I21" s="41"/>
      <c r="J21" s="176" t="str">
        <f>IF(M18=3,C7,IF(N18=3,G7,""))</f>
        <v>Por-83</v>
      </c>
      <c r="K21" s="176"/>
      <c r="L21" s="176"/>
      <c r="M21" s="176"/>
      <c r="N21" s="176"/>
    </row>
    <row r="22" spans="2:14" ht="18" thickBot="1">
      <c r="B22" s="96"/>
      <c r="C22" s="97"/>
      <c r="D22" s="97"/>
      <c r="E22" s="97"/>
      <c r="F22" s="97"/>
      <c r="G22" s="97"/>
      <c r="H22" s="97"/>
      <c r="I22" s="97"/>
      <c r="J22" s="98"/>
      <c r="K22" s="98"/>
      <c r="L22" s="98"/>
      <c r="M22" s="98"/>
      <c r="N22" s="99"/>
    </row>
    <row r="23" ht="15" thickTop="1"/>
    <row r="35" ht="15" thickBot="1"/>
    <row r="36" spans="2:14" ht="15.75" thickTop="1">
      <c r="B36" s="35"/>
      <c r="C36" s="36"/>
      <c r="D36" s="37"/>
      <c r="E36" s="37"/>
      <c r="F36" s="155" t="s">
        <v>35</v>
      </c>
      <c r="G36" s="155"/>
      <c r="H36" s="156" t="s">
        <v>36</v>
      </c>
      <c r="I36" s="156"/>
      <c r="J36" s="156"/>
      <c r="K36" s="156"/>
      <c r="L36" s="156"/>
      <c r="M36" s="156"/>
      <c r="N36" s="156"/>
    </row>
    <row r="37" spans="2:14" ht="15">
      <c r="B37" s="38"/>
      <c r="C37" s="39"/>
      <c r="D37" s="40"/>
      <c r="E37" s="41"/>
      <c r="F37" s="157" t="s">
        <v>37</v>
      </c>
      <c r="G37" s="157"/>
      <c r="H37" s="158" t="s">
        <v>38</v>
      </c>
      <c r="I37" s="158"/>
      <c r="J37" s="158"/>
      <c r="K37" s="158"/>
      <c r="L37" s="158"/>
      <c r="M37" s="158"/>
      <c r="N37" s="158"/>
    </row>
    <row r="38" spans="2:14" ht="15">
      <c r="B38" s="42"/>
      <c r="C38" s="43"/>
      <c r="D38" s="41"/>
      <c r="E38" s="41"/>
      <c r="F38" s="159" t="s">
        <v>39</v>
      </c>
      <c r="G38" s="159"/>
      <c r="H38" s="160" t="s">
        <v>40</v>
      </c>
      <c r="I38" s="160"/>
      <c r="J38" s="160"/>
      <c r="K38" s="160"/>
      <c r="L38" s="160"/>
      <c r="M38" s="160"/>
      <c r="N38" s="160"/>
    </row>
    <row r="39" spans="2:14" ht="21" thickBot="1">
      <c r="B39" s="44"/>
      <c r="C39" s="45" t="s">
        <v>41</v>
      </c>
      <c r="D39" s="46"/>
      <c r="E39" s="41"/>
      <c r="F39" s="161" t="s">
        <v>42</v>
      </c>
      <c r="G39" s="161"/>
      <c r="H39" s="162">
        <v>42819</v>
      </c>
      <c r="I39" s="162"/>
      <c r="J39" s="162"/>
      <c r="K39" s="47" t="s">
        <v>43</v>
      </c>
      <c r="L39" s="163" t="s">
        <v>99</v>
      </c>
      <c r="M39" s="163"/>
      <c r="N39" s="163"/>
    </row>
    <row r="40" spans="2:14" ht="15.75" thickTop="1">
      <c r="B40" s="48"/>
      <c r="C40" s="49"/>
      <c r="D40" s="41"/>
      <c r="E40" s="41"/>
      <c r="F40" s="50"/>
      <c r="G40" s="49"/>
      <c r="H40" s="49"/>
      <c r="I40" s="51"/>
      <c r="J40" s="52"/>
      <c r="K40" s="53"/>
      <c r="L40" s="53"/>
      <c r="M40" s="53"/>
      <c r="N40" s="54"/>
    </row>
    <row r="41" spans="2:14" ht="15.75" thickBot="1">
      <c r="B41" s="55" t="s">
        <v>45</v>
      </c>
      <c r="C41" s="164" t="s">
        <v>19</v>
      </c>
      <c r="D41" s="164"/>
      <c r="E41" s="56"/>
      <c r="F41" s="57" t="s">
        <v>46</v>
      </c>
      <c r="G41" s="165" t="s">
        <v>29</v>
      </c>
      <c r="H41" s="165"/>
      <c r="I41" s="165"/>
      <c r="J41" s="165"/>
      <c r="K41" s="165"/>
      <c r="L41" s="165"/>
      <c r="M41" s="165"/>
      <c r="N41" s="165"/>
    </row>
    <row r="42" spans="2:14" ht="14.25">
      <c r="B42" s="58" t="s">
        <v>47</v>
      </c>
      <c r="C42" s="166" t="s">
        <v>80</v>
      </c>
      <c r="D42" s="167"/>
      <c r="E42" s="59"/>
      <c r="F42" s="60" t="s">
        <v>49</v>
      </c>
      <c r="G42" s="168" t="s">
        <v>86</v>
      </c>
      <c r="H42" s="169"/>
      <c r="I42" s="169"/>
      <c r="J42" s="169"/>
      <c r="K42" s="169"/>
      <c r="L42" s="169"/>
      <c r="M42" s="169"/>
      <c r="N42" s="169"/>
    </row>
    <row r="43" spans="2:14" ht="14.25">
      <c r="B43" s="61" t="s">
        <v>51</v>
      </c>
      <c r="C43" s="170" t="s">
        <v>82</v>
      </c>
      <c r="D43" s="171"/>
      <c r="E43" s="59"/>
      <c r="F43" s="62" t="s">
        <v>53</v>
      </c>
      <c r="G43" s="172" t="s">
        <v>88</v>
      </c>
      <c r="H43" s="173"/>
      <c r="I43" s="173"/>
      <c r="J43" s="173"/>
      <c r="K43" s="173"/>
      <c r="L43" s="173"/>
      <c r="M43" s="173"/>
      <c r="N43" s="173"/>
    </row>
    <row r="44" spans="2:14" ht="14.25">
      <c r="B44" s="61" t="s">
        <v>55</v>
      </c>
      <c r="C44" s="170" t="s">
        <v>84</v>
      </c>
      <c r="D44" s="171"/>
      <c r="E44" s="59"/>
      <c r="F44" s="63" t="s">
        <v>57</v>
      </c>
      <c r="G44" s="172" t="s">
        <v>90</v>
      </c>
      <c r="H44" s="173"/>
      <c r="I44" s="173"/>
      <c r="J44" s="173"/>
      <c r="K44" s="173"/>
      <c r="L44" s="173"/>
      <c r="M44" s="173"/>
      <c r="N44" s="173"/>
    </row>
    <row r="45" spans="2:14" ht="15">
      <c r="B45" s="64"/>
      <c r="C45" s="41"/>
      <c r="D45" s="41"/>
      <c r="E45" s="41"/>
      <c r="F45" s="50"/>
      <c r="G45" s="65"/>
      <c r="H45" s="65"/>
      <c r="I45" s="65"/>
      <c r="J45" s="41"/>
      <c r="K45" s="41"/>
      <c r="L45" s="41"/>
      <c r="M45" s="66"/>
      <c r="N45" s="67"/>
    </row>
    <row r="46" spans="2:14" ht="15.75" thickBot="1">
      <c r="B46" s="68" t="s">
        <v>59</v>
      </c>
      <c r="C46" s="41"/>
      <c r="D46" s="41"/>
      <c r="E46" s="41"/>
      <c r="F46" s="69" t="s">
        <v>60</v>
      </c>
      <c r="G46" s="69" t="s">
        <v>61</v>
      </c>
      <c r="H46" s="69" t="s">
        <v>62</v>
      </c>
      <c r="I46" s="69" t="s">
        <v>63</v>
      </c>
      <c r="J46" s="69" t="s">
        <v>64</v>
      </c>
      <c r="K46" s="174" t="s">
        <v>65</v>
      </c>
      <c r="L46" s="174"/>
      <c r="M46" s="69" t="s">
        <v>66</v>
      </c>
      <c r="N46" s="70" t="s">
        <v>67</v>
      </c>
    </row>
    <row r="47" spans="2:14" ht="15" thickBot="1">
      <c r="B47" s="71" t="s">
        <v>68</v>
      </c>
      <c r="C47" s="72" t="str">
        <f>IF(C42&gt;"",C42,"")</f>
        <v>Kylliö Joonas</v>
      </c>
      <c r="D47" s="72" t="str">
        <f>IF(G42&gt;"",G42,"")</f>
        <v>Collanus Paavo</v>
      </c>
      <c r="E47" s="73"/>
      <c r="F47" s="74">
        <v>7</v>
      </c>
      <c r="G47" s="74">
        <v>9</v>
      </c>
      <c r="H47" s="74">
        <v>3</v>
      </c>
      <c r="I47" s="74"/>
      <c r="J47" s="74"/>
      <c r="K47" s="75">
        <f>IF(ISBLANK(F47),"",COUNTIF(F47:J47,"&gt;=0"))</f>
        <v>3</v>
      </c>
      <c r="L47" s="76">
        <f>IF(ISBLANK(F47),"",(IF(LEFT(F47,1)="-",1,0)+IF(LEFT(G47,1)="-",1,0)+IF(LEFT(H47,1)="-",1,0)+IF(LEFT(I47,1)="-",1,0)+IF(LEFT(J47,1)="-",1,0)))</f>
        <v>0</v>
      </c>
      <c r="M47" s="77">
        <f aca="true" t="shared" si="1" ref="M47:N51">IF(K47=3,1,"")</f>
        <v>1</v>
      </c>
      <c r="N47" s="77">
        <f t="shared" si="1"/>
      </c>
    </row>
    <row r="48" spans="2:14" ht="15" thickBot="1">
      <c r="B48" s="78" t="s">
        <v>69</v>
      </c>
      <c r="C48" s="72" t="str">
        <f>IF(C43&gt;"",C43,"")</f>
        <v>Tran Daniel</v>
      </c>
      <c r="D48" s="72" t="str">
        <f>IF(G43&gt;"",G43,"")</f>
        <v>Heikkilä Eelis</v>
      </c>
      <c r="E48" s="79"/>
      <c r="F48" s="80">
        <v>8</v>
      </c>
      <c r="G48" s="81">
        <v>10</v>
      </c>
      <c r="H48" s="81">
        <v>-10</v>
      </c>
      <c r="I48" s="81">
        <v>12</v>
      </c>
      <c r="J48" s="81"/>
      <c r="K48" s="75">
        <f>IF(ISBLANK(F48),"",COUNTIF(F48:J48,"&gt;=0"))</f>
        <v>3</v>
      </c>
      <c r="L48" s="76">
        <f>IF(ISBLANK(F48),"",(IF(LEFT(F48,1)="-",1,0)+IF(LEFT(G48,1)="-",1,0)+IF(LEFT(H48,1)="-",1,0)+IF(LEFT(I48,1)="-",1,0)+IF(LEFT(J48,1)="-",1,0)))</f>
        <v>1</v>
      </c>
      <c r="M48" s="77">
        <f t="shared" si="1"/>
        <v>1</v>
      </c>
      <c r="N48" s="77">
        <f t="shared" si="1"/>
      </c>
    </row>
    <row r="49" spans="2:14" ht="15" thickBot="1">
      <c r="B49" s="82" t="s">
        <v>70</v>
      </c>
      <c r="C49" s="72" t="str">
        <f>IF(C44&gt;"",C44,"")</f>
        <v>Joesaar Karl</v>
      </c>
      <c r="D49" s="72" t="str">
        <f>IF(G44&gt;"",G44,"")</f>
        <v>Lähti Lauri</v>
      </c>
      <c r="E49" s="83"/>
      <c r="F49" s="80">
        <v>3</v>
      </c>
      <c r="G49" s="84">
        <v>3</v>
      </c>
      <c r="H49" s="80">
        <v>5</v>
      </c>
      <c r="I49" s="80"/>
      <c r="J49" s="80"/>
      <c r="K49" s="75">
        <f>IF(ISBLANK(F49),"",COUNTIF(F49:J49,"&gt;=0"))</f>
        <v>3</v>
      </c>
      <c r="L49" s="76">
        <f>IF(ISBLANK(F49),"",(IF(LEFT(F49,1)="-",1,0)+IF(LEFT(G49,1)="-",1,0)+IF(LEFT(H49,1)="-",1,0)+IF(LEFT(I49,1)="-",1,0)+IF(LEFT(J49,1)="-",1,0)))</f>
        <v>0</v>
      </c>
      <c r="M49" s="77">
        <f t="shared" si="1"/>
        <v>1</v>
      </c>
      <c r="N49" s="77">
        <f t="shared" si="1"/>
      </c>
    </row>
    <row r="50" spans="2:14" ht="15" thickBot="1">
      <c r="B50" s="85" t="s">
        <v>71</v>
      </c>
      <c r="C50" s="72" t="str">
        <f>IF(C42&gt;"",C42,"")</f>
        <v>Kylliö Joonas</v>
      </c>
      <c r="D50" s="72" t="str">
        <f>IF(G43&gt;"",G43,"")</f>
        <v>Heikkilä Eelis</v>
      </c>
      <c r="E50" s="86"/>
      <c r="F50" s="87"/>
      <c r="G50" s="88"/>
      <c r="H50" s="87"/>
      <c r="I50" s="87"/>
      <c r="J50" s="87"/>
      <c r="K50" s="75">
        <f>IF(ISBLANK(F50),"",COUNTIF(F50:J50,"&gt;=0"))</f>
      </c>
      <c r="L50" s="76">
        <f>IF(ISBLANK(F50),"",(IF(LEFT(F50,1)="-",1,0)+IF(LEFT(G50,1)="-",1,0)+IF(LEFT(H50,1)="-",1,0)+IF(LEFT(I50,1)="-",1,0)+IF(LEFT(J50,1)="-",1,0)))</f>
      </c>
      <c r="M50" s="77">
        <f t="shared" si="1"/>
      </c>
      <c r="N50" s="77">
        <f t="shared" si="1"/>
      </c>
    </row>
    <row r="51" spans="2:14" ht="14.25">
      <c r="B51" s="78" t="s">
        <v>72</v>
      </c>
      <c r="C51" s="72" t="str">
        <f>IF(C43&gt;"",C43,"")</f>
        <v>Tran Daniel</v>
      </c>
      <c r="D51" s="72" t="str">
        <f>IF(G42&gt;"",G42,"")</f>
        <v>Collanus Paavo</v>
      </c>
      <c r="E51" s="79"/>
      <c r="F51" s="81"/>
      <c r="G51" s="89"/>
      <c r="H51" s="81"/>
      <c r="I51" s="81"/>
      <c r="J51" s="81"/>
      <c r="K51" s="75">
        <f>IF(ISBLANK(F51),"",COUNTIF(F51:J51,"&gt;=0"))</f>
      </c>
      <c r="L51" s="76">
        <f>IF(ISBLANK(F51),"",(IF(LEFT(F51,1)="-",1,0)+IF(LEFT(G51,1)="-",1,0)+IF(LEFT(H51,1)="-",1,0)+IF(LEFT(I51,1)="-",1,0)+IF(LEFT(J51,1)="-",1,0)))</f>
      </c>
      <c r="M51" s="77">
        <f t="shared" si="1"/>
      </c>
      <c r="N51" s="77">
        <f t="shared" si="1"/>
      </c>
    </row>
    <row r="52" spans="2:14" ht="15">
      <c r="B52" s="64"/>
      <c r="C52" s="41"/>
      <c r="D52" s="41"/>
      <c r="E52" s="41"/>
      <c r="F52" s="41"/>
      <c r="G52" s="41"/>
      <c r="H52" s="41"/>
      <c r="I52" s="175" t="s">
        <v>73</v>
      </c>
      <c r="J52" s="175"/>
      <c r="K52" s="90">
        <f>SUM(K47:K51)</f>
        <v>9</v>
      </c>
      <c r="L52" s="90">
        <f>SUM(L47:L51)</f>
        <v>1</v>
      </c>
      <c r="M52" s="90">
        <f>SUM(M47:M51)</f>
        <v>3</v>
      </c>
      <c r="N52" s="90">
        <f>SUM(N47:N51)</f>
        <v>0</v>
      </c>
    </row>
    <row r="53" spans="2:14" ht="15">
      <c r="B53" s="91" t="s">
        <v>74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92"/>
    </row>
    <row r="54" spans="2:14" ht="15">
      <c r="B54" s="93" t="s">
        <v>75</v>
      </c>
      <c r="C54" s="94"/>
      <c r="D54" s="94" t="s">
        <v>76</v>
      </c>
      <c r="E54" s="39"/>
      <c r="F54" s="94"/>
      <c r="G54" s="94" t="s">
        <v>77</v>
      </c>
      <c r="H54" s="39"/>
      <c r="I54" s="94"/>
      <c r="J54" s="95" t="s">
        <v>78</v>
      </c>
      <c r="K54" s="46"/>
      <c r="L54" s="41"/>
      <c r="M54" s="41"/>
      <c r="N54" s="92"/>
    </row>
    <row r="55" spans="2:14" ht="18" thickBot="1">
      <c r="B55" s="64"/>
      <c r="C55" s="41"/>
      <c r="D55" s="41"/>
      <c r="E55" s="41"/>
      <c r="F55" s="41"/>
      <c r="G55" s="41"/>
      <c r="H55" s="41"/>
      <c r="I55" s="41"/>
      <c r="J55" s="176" t="str">
        <f>IF(M52=3,C41,IF(N52=3,G41,""))</f>
        <v>Tip-70 1</v>
      </c>
      <c r="K55" s="176"/>
      <c r="L55" s="176"/>
      <c r="M55" s="176"/>
      <c r="N55" s="176"/>
    </row>
    <row r="56" spans="2:14" ht="18" thickBot="1">
      <c r="B56" s="96"/>
      <c r="C56" s="97"/>
      <c r="D56" s="97"/>
      <c r="E56" s="97"/>
      <c r="F56" s="97"/>
      <c r="G56" s="97"/>
      <c r="H56" s="97"/>
      <c r="I56" s="97"/>
      <c r="J56" s="98"/>
      <c r="K56" s="98"/>
      <c r="L56" s="98"/>
      <c r="M56" s="98"/>
      <c r="N56" s="99"/>
    </row>
    <row r="57" ht="15" thickTop="1"/>
    <row r="70" ht="15" thickBot="1"/>
    <row r="71" spans="2:14" ht="15.75" thickTop="1">
      <c r="B71" s="35"/>
      <c r="C71" s="36"/>
      <c r="D71" s="37"/>
      <c r="E71" s="37"/>
      <c r="F71" s="155" t="s">
        <v>35</v>
      </c>
      <c r="G71" s="155"/>
      <c r="H71" s="156" t="s">
        <v>36</v>
      </c>
      <c r="I71" s="156"/>
      <c r="J71" s="156"/>
      <c r="K71" s="156"/>
      <c r="L71" s="156"/>
      <c r="M71" s="156"/>
      <c r="N71" s="156"/>
    </row>
    <row r="72" spans="2:14" ht="15">
      <c r="B72" s="38"/>
      <c r="C72" s="39"/>
      <c r="D72" s="40"/>
      <c r="E72" s="41"/>
      <c r="F72" s="157" t="s">
        <v>37</v>
      </c>
      <c r="G72" s="157"/>
      <c r="H72" s="158" t="s">
        <v>38</v>
      </c>
      <c r="I72" s="158"/>
      <c r="J72" s="158"/>
      <c r="K72" s="158"/>
      <c r="L72" s="158"/>
      <c r="M72" s="158"/>
      <c r="N72" s="158"/>
    </row>
    <row r="73" spans="2:14" ht="15">
      <c r="B73" s="42"/>
      <c r="C73" s="43"/>
      <c r="D73" s="41"/>
      <c r="E73" s="41"/>
      <c r="F73" s="159" t="s">
        <v>39</v>
      </c>
      <c r="G73" s="159"/>
      <c r="H73" s="160" t="s">
        <v>40</v>
      </c>
      <c r="I73" s="160"/>
      <c r="J73" s="160"/>
      <c r="K73" s="160"/>
      <c r="L73" s="160"/>
      <c r="M73" s="160"/>
      <c r="N73" s="160"/>
    </row>
    <row r="74" spans="2:14" ht="21" thickBot="1">
      <c r="B74" s="44"/>
      <c r="C74" s="45" t="s">
        <v>41</v>
      </c>
      <c r="D74" s="46"/>
      <c r="E74" s="41"/>
      <c r="F74" s="161" t="s">
        <v>42</v>
      </c>
      <c r="G74" s="161"/>
      <c r="H74" s="162">
        <v>42819</v>
      </c>
      <c r="I74" s="162"/>
      <c r="J74" s="162"/>
      <c r="K74" s="47" t="s">
        <v>43</v>
      </c>
      <c r="L74" s="163"/>
      <c r="M74" s="163"/>
      <c r="N74" s="163"/>
    </row>
    <row r="75" spans="2:14" ht="15.75" thickTop="1">
      <c r="B75" s="48"/>
      <c r="C75" s="49"/>
      <c r="D75" s="41"/>
      <c r="E75" s="41"/>
      <c r="F75" s="50"/>
      <c r="G75" s="49"/>
      <c r="H75" s="49"/>
      <c r="I75" s="51"/>
      <c r="J75" s="52"/>
      <c r="K75" s="53"/>
      <c r="L75" s="53"/>
      <c r="M75" s="53"/>
      <c r="N75" s="54"/>
    </row>
    <row r="76" spans="2:14" ht="15.75" thickBot="1">
      <c r="B76" s="55" t="s">
        <v>45</v>
      </c>
      <c r="C76" s="164" t="s">
        <v>30</v>
      </c>
      <c r="D76" s="164"/>
      <c r="E76" s="56"/>
      <c r="F76" s="57" t="s">
        <v>46</v>
      </c>
      <c r="G76" s="165" t="s">
        <v>33</v>
      </c>
      <c r="H76" s="165"/>
      <c r="I76" s="165"/>
      <c r="J76" s="165"/>
      <c r="K76" s="165"/>
      <c r="L76" s="165"/>
      <c r="M76" s="165"/>
      <c r="N76" s="165"/>
    </row>
    <row r="77" spans="2:14" ht="14.25">
      <c r="B77" s="58" t="s">
        <v>47</v>
      </c>
      <c r="C77" s="166" t="s">
        <v>89</v>
      </c>
      <c r="D77" s="167"/>
      <c r="E77" s="59"/>
      <c r="F77" s="60" t="s">
        <v>49</v>
      </c>
      <c r="G77" s="168" t="s">
        <v>95</v>
      </c>
      <c r="H77" s="169"/>
      <c r="I77" s="169"/>
      <c r="J77" s="169"/>
      <c r="K77" s="169"/>
      <c r="L77" s="169"/>
      <c r="M77" s="169"/>
      <c r="N77" s="169"/>
    </row>
    <row r="78" spans="2:14" ht="14.25">
      <c r="B78" s="61" t="s">
        <v>51</v>
      </c>
      <c r="C78" s="170" t="s">
        <v>87</v>
      </c>
      <c r="D78" s="171"/>
      <c r="E78" s="59"/>
      <c r="F78" s="62" t="s">
        <v>53</v>
      </c>
      <c r="G78" s="172" t="s">
        <v>100</v>
      </c>
      <c r="H78" s="173"/>
      <c r="I78" s="173"/>
      <c r="J78" s="173"/>
      <c r="K78" s="173"/>
      <c r="L78" s="173"/>
      <c r="M78" s="173"/>
      <c r="N78" s="173"/>
    </row>
    <row r="79" spans="2:14" ht="14.25">
      <c r="B79" s="61" t="s">
        <v>55</v>
      </c>
      <c r="C79" s="170" t="s">
        <v>101</v>
      </c>
      <c r="D79" s="171"/>
      <c r="E79" s="59"/>
      <c r="F79" s="63" t="s">
        <v>57</v>
      </c>
      <c r="G79" s="172" t="s">
        <v>93</v>
      </c>
      <c r="H79" s="173"/>
      <c r="I79" s="173"/>
      <c r="J79" s="173"/>
      <c r="K79" s="173"/>
      <c r="L79" s="173"/>
      <c r="M79" s="173"/>
      <c r="N79" s="173"/>
    </row>
    <row r="80" spans="2:14" ht="15">
      <c r="B80" s="64"/>
      <c r="C80" s="41"/>
      <c r="D80" s="41"/>
      <c r="E80" s="41"/>
      <c r="F80" s="50"/>
      <c r="G80" s="65"/>
      <c r="H80" s="65"/>
      <c r="I80" s="65"/>
      <c r="J80" s="41"/>
      <c r="K80" s="41"/>
      <c r="L80" s="41"/>
      <c r="M80" s="66"/>
      <c r="N80" s="67"/>
    </row>
    <row r="81" spans="2:14" ht="15.75" thickBot="1">
      <c r="B81" s="68" t="s">
        <v>59</v>
      </c>
      <c r="C81" s="41"/>
      <c r="D81" s="41"/>
      <c r="E81" s="41"/>
      <c r="F81" s="69" t="s">
        <v>60</v>
      </c>
      <c r="G81" s="69" t="s">
        <v>61</v>
      </c>
      <c r="H81" s="69" t="s">
        <v>62</v>
      </c>
      <c r="I81" s="69" t="s">
        <v>63</v>
      </c>
      <c r="J81" s="69" t="s">
        <v>64</v>
      </c>
      <c r="K81" s="174" t="s">
        <v>65</v>
      </c>
      <c r="L81" s="174"/>
      <c r="M81" s="69" t="s">
        <v>66</v>
      </c>
      <c r="N81" s="70" t="s">
        <v>67</v>
      </c>
    </row>
    <row r="82" spans="2:14" ht="15" thickBot="1">
      <c r="B82" s="71" t="s">
        <v>68</v>
      </c>
      <c r="C82" s="72" t="str">
        <f>IF(C77&gt;"",C77,"")</f>
        <v>Hakaste Lauri</v>
      </c>
      <c r="D82" s="72" t="str">
        <f>IF(G77&gt;"",G77,"")</f>
        <v>Kokkola Jami</v>
      </c>
      <c r="E82" s="73"/>
      <c r="F82" s="74">
        <v>1</v>
      </c>
      <c r="G82" s="74">
        <v>5</v>
      </c>
      <c r="H82" s="74">
        <v>10</v>
      </c>
      <c r="I82" s="74"/>
      <c r="J82" s="74"/>
      <c r="K82" s="75">
        <f>IF(ISBLANK(F82),"",COUNTIF(F82:J82,"&gt;=0"))</f>
        <v>3</v>
      </c>
      <c r="L82" s="76">
        <f>IF(ISBLANK(F82),"",(IF(LEFT(F82,1)="-",1,0)+IF(LEFT(G82,1)="-",1,0)+IF(LEFT(H82,1)="-",1,0)+IF(LEFT(I82,1)="-",1,0)+IF(LEFT(J82,1)="-",1,0)))</f>
        <v>0</v>
      </c>
      <c r="M82" s="77">
        <f aca="true" t="shared" si="2" ref="M82:N86">IF(K82=3,1,"")</f>
        <v>1</v>
      </c>
      <c r="N82" s="77">
        <f t="shared" si="2"/>
      </c>
    </row>
    <row r="83" spans="2:14" ht="15" thickBot="1">
      <c r="B83" s="78" t="s">
        <v>69</v>
      </c>
      <c r="C83" s="72" t="str">
        <f>IF(C78&gt;"",C78,"")</f>
        <v>Kettula Leo</v>
      </c>
      <c r="D83" s="72" t="str">
        <f>IF(G78&gt;"",G78,"")</f>
        <v>Viljamaa Elia</v>
      </c>
      <c r="E83" s="79"/>
      <c r="F83" s="80">
        <v>3</v>
      </c>
      <c r="G83" s="81">
        <v>5</v>
      </c>
      <c r="H83" s="81">
        <v>7</v>
      </c>
      <c r="I83" s="81"/>
      <c r="J83" s="81"/>
      <c r="K83" s="75">
        <f>IF(ISBLANK(F83),"",COUNTIF(F83:J83,"&gt;=0"))</f>
        <v>3</v>
      </c>
      <c r="L83" s="76">
        <f>IF(ISBLANK(F83),"",(IF(LEFT(F83,1)="-",1,0)+IF(LEFT(G83,1)="-",1,0)+IF(LEFT(H83,1)="-",1,0)+IF(LEFT(I83,1)="-",1,0)+IF(LEFT(J83,1)="-",1,0)))</f>
        <v>0</v>
      </c>
      <c r="M83" s="77">
        <f t="shared" si="2"/>
        <v>1</v>
      </c>
      <c r="N83" s="77">
        <f t="shared" si="2"/>
      </c>
    </row>
    <row r="84" spans="2:14" ht="15" thickBot="1">
      <c r="B84" s="82" t="s">
        <v>70</v>
      </c>
      <c r="C84" s="72" t="str">
        <f>IF(C79&gt;"",C79,"")</f>
        <v>Westerlund Samuel</v>
      </c>
      <c r="D84" s="72" t="str">
        <f>IF(G79&gt;"",G79,"")</f>
        <v>Kananen Konsta</v>
      </c>
      <c r="E84" s="83"/>
      <c r="F84" s="80">
        <v>9</v>
      </c>
      <c r="G84" s="84">
        <v>6</v>
      </c>
      <c r="H84" s="80">
        <v>9</v>
      </c>
      <c r="I84" s="80"/>
      <c r="J84" s="80"/>
      <c r="K84" s="75">
        <f>IF(ISBLANK(F84),"",COUNTIF(F84:J84,"&gt;=0"))</f>
        <v>3</v>
      </c>
      <c r="L84" s="76">
        <f>IF(ISBLANK(F84),"",(IF(LEFT(F84,1)="-",1,0)+IF(LEFT(G84,1)="-",1,0)+IF(LEFT(H84,1)="-",1,0)+IF(LEFT(I84,1)="-",1,0)+IF(LEFT(J84,1)="-",1,0)))</f>
        <v>0</v>
      </c>
      <c r="M84" s="77">
        <f t="shared" si="2"/>
        <v>1</v>
      </c>
      <c r="N84" s="77">
        <f t="shared" si="2"/>
      </c>
    </row>
    <row r="85" spans="2:14" ht="15" thickBot="1">
      <c r="B85" s="85" t="s">
        <v>71</v>
      </c>
      <c r="C85" s="72" t="str">
        <f>IF(C77&gt;"",C77,"")</f>
        <v>Hakaste Lauri</v>
      </c>
      <c r="D85" s="72" t="str">
        <f>IF(G78&gt;"",G78,"")</f>
        <v>Viljamaa Elia</v>
      </c>
      <c r="E85" s="86"/>
      <c r="F85" s="87"/>
      <c r="G85" s="88"/>
      <c r="H85" s="87"/>
      <c r="I85" s="87"/>
      <c r="J85" s="87"/>
      <c r="K85" s="75">
        <f>IF(ISBLANK(F85),"",COUNTIF(F85:J85,"&gt;=0"))</f>
      </c>
      <c r="L85" s="76">
        <f>IF(ISBLANK(F85),"",(IF(LEFT(F85,1)="-",1,0)+IF(LEFT(G85,1)="-",1,0)+IF(LEFT(H85,1)="-",1,0)+IF(LEFT(I85,1)="-",1,0)+IF(LEFT(J85,1)="-",1,0)))</f>
      </c>
      <c r="M85" s="77">
        <f t="shared" si="2"/>
      </c>
      <c r="N85" s="77">
        <f t="shared" si="2"/>
      </c>
    </row>
    <row r="86" spans="2:14" ht="14.25">
      <c r="B86" s="78" t="s">
        <v>72</v>
      </c>
      <c r="C86" s="72" t="str">
        <f>IF(C78&gt;"",C78,"")</f>
        <v>Kettula Leo</v>
      </c>
      <c r="D86" s="72" t="str">
        <f>IF(G77&gt;"",G77,"")</f>
        <v>Kokkola Jami</v>
      </c>
      <c r="E86" s="79"/>
      <c r="F86" s="81"/>
      <c r="G86" s="89"/>
      <c r="H86" s="81"/>
      <c r="I86" s="81"/>
      <c r="J86" s="81"/>
      <c r="K86" s="75">
        <f>IF(ISBLANK(F86),"",COUNTIF(F86:J86,"&gt;=0"))</f>
      </c>
      <c r="L86" s="76">
        <f>IF(ISBLANK(F86),"",(IF(LEFT(F86,1)="-",1,0)+IF(LEFT(G86,1)="-",1,0)+IF(LEFT(H86,1)="-",1,0)+IF(LEFT(I86,1)="-",1,0)+IF(LEFT(J86,1)="-",1,0)))</f>
      </c>
      <c r="M86" s="77">
        <f t="shared" si="2"/>
      </c>
      <c r="N86" s="77">
        <f t="shared" si="2"/>
      </c>
    </row>
    <row r="87" spans="2:14" ht="15">
      <c r="B87" s="64"/>
      <c r="C87" s="41"/>
      <c r="D87" s="41"/>
      <c r="E87" s="41"/>
      <c r="F87" s="41"/>
      <c r="G87" s="41"/>
      <c r="H87" s="41"/>
      <c r="I87" s="175" t="s">
        <v>73</v>
      </c>
      <c r="J87" s="175"/>
      <c r="K87" s="90">
        <f>SUM(K82:K86)</f>
        <v>9</v>
      </c>
      <c r="L87" s="90">
        <f>SUM(L82:L86)</f>
        <v>0</v>
      </c>
      <c r="M87" s="90">
        <f>SUM(M82:M86)</f>
        <v>3</v>
      </c>
      <c r="N87" s="90">
        <f>SUM(N82:N86)</f>
        <v>0</v>
      </c>
    </row>
    <row r="88" spans="2:14" ht="15">
      <c r="B88" s="91" t="s">
        <v>74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92"/>
    </row>
    <row r="89" spans="2:14" ht="15">
      <c r="B89" s="93" t="s">
        <v>75</v>
      </c>
      <c r="C89" s="94"/>
      <c r="D89" s="94" t="s">
        <v>76</v>
      </c>
      <c r="E89" s="39"/>
      <c r="F89" s="94"/>
      <c r="G89" s="94" t="s">
        <v>77</v>
      </c>
      <c r="H89" s="39"/>
      <c r="I89" s="94"/>
      <c r="J89" s="95" t="s">
        <v>78</v>
      </c>
      <c r="K89" s="46"/>
      <c r="L89" s="41"/>
      <c r="M89" s="41"/>
      <c r="N89" s="92"/>
    </row>
    <row r="90" spans="2:14" ht="18" thickBot="1">
      <c r="B90" s="64"/>
      <c r="C90" s="41"/>
      <c r="D90" s="41"/>
      <c r="E90" s="41"/>
      <c r="F90" s="41"/>
      <c r="G90" s="41"/>
      <c r="H90" s="41"/>
      <c r="I90" s="41"/>
      <c r="J90" s="176" t="str">
        <f>IF(M87=3,C76,IF(N87=3,G76,""))</f>
        <v>MBF 1</v>
      </c>
      <c r="K90" s="176"/>
      <c r="L90" s="176"/>
      <c r="M90" s="176"/>
      <c r="N90" s="176"/>
    </row>
    <row r="91" spans="2:14" ht="18" thickBot="1">
      <c r="B91" s="96"/>
      <c r="C91" s="97"/>
      <c r="D91" s="97"/>
      <c r="E91" s="97"/>
      <c r="F91" s="97"/>
      <c r="G91" s="97"/>
      <c r="H91" s="97"/>
      <c r="I91" s="97"/>
      <c r="J91" s="98"/>
      <c r="K91" s="98"/>
      <c r="L91" s="98"/>
      <c r="M91" s="98"/>
      <c r="N91" s="99"/>
    </row>
    <row r="92" ht="15" thickTop="1"/>
    <row r="104" ht="15" thickBot="1"/>
    <row r="105" spans="2:14" ht="15.75" thickTop="1">
      <c r="B105" s="35"/>
      <c r="C105" s="36"/>
      <c r="D105" s="37"/>
      <c r="E105" s="37"/>
      <c r="F105" s="155" t="s">
        <v>35</v>
      </c>
      <c r="G105" s="155"/>
      <c r="H105" s="156" t="s">
        <v>36</v>
      </c>
      <c r="I105" s="156"/>
      <c r="J105" s="156"/>
      <c r="K105" s="156"/>
      <c r="L105" s="156"/>
      <c r="M105" s="156"/>
      <c r="N105" s="156"/>
    </row>
    <row r="106" spans="2:14" ht="15">
      <c r="B106" s="38"/>
      <c r="C106" s="39"/>
      <c r="D106" s="40"/>
      <c r="E106" s="41"/>
      <c r="F106" s="157" t="s">
        <v>37</v>
      </c>
      <c r="G106" s="157"/>
      <c r="H106" s="158" t="s">
        <v>38</v>
      </c>
      <c r="I106" s="158"/>
      <c r="J106" s="158"/>
      <c r="K106" s="158"/>
      <c r="L106" s="158"/>
      <c r="M106" s="158"/>
      <c r="N106" s="158"/>
    </row>
    <row r="107" spans="2:14" ht="15">
      <c r="B107" s="42"/>
      <c r="C107" s="43"/>
      <c r="D107" s="41"/>
      <c r="E107" s="41"/>
      <c r="F107" s="159" t="s">
        <v>39</v>
      </c>
      <c r="G107" s="159"/>
      <c r="H107" s="160" t="s">
        <v>40</v>
      </c>
      <c r="I107" s="160"/>
      <c r="J107" s="160"/>
      <c r="K107" s="160"/>
      <c r="L107" s="160"/>
      <c r="M107" s="160"/>
      <c r="N107" s="160"/>
    </row>
    <row r="108" spans="2:14" ht="21" thickBot="1">
      <c r="B108" s="44"/>
      <c r="C108" s="45" t="s">
        <v>41</v>
      </c>
      <c r="D108" s="46"/>
      <c r="E108" s="41"/>
      <c r="F108" s="161" t="s">
        <v>42</v>
      </c>
      <c r="G108" s="161"/>
      <c r="H108" s="162">
        <v>42819</v>
      </c>
      <c r="I108" s="162"/>
      <c r="J108" s="162"/>
      <c r="K108" s="47" t="s">
        <v>43</v>
      </c>
      <c r="L108" s="163"/>
      <c r="M108" s="163"/>
      <c r="N108" s="163"/>
    </row>
    <row r="109" spans="2:14" ht="15.75" thickTop="1">
      <c r="B109" s="48"/>
      <c r="C109" s="49"/>
      <c r="D109" s="41"/>
      <c r="E109" s="41"/>
      <c r="F109" s="50"/>
      <c r="G109" s="49"/>
      <c r="H109" s="49"/>
      <c r="I109" s="51"/>
      <c r="J109" s="52"/>
      <c r="K109" s="53"/>
      <c r="L109" s="53"/>
      <c r="M109" s="53"/>
      <c r="N109" s="54"/>
    </row>
    <row r="110" spans="2:14" ht="15.75" thickBot="1">
      <c r="B110" s="55" t="s">
        <v>45</v>
      </c>
      <c r="C110" s="164" t="s">
        <v>16</v>
      </c>
      <c r="D110" s="164"/>
      <c r="E110" s="56"/>
      <c r="F110" s="57" t="s">
        <v>46</v>
      </c>
      <c r="G110" s="165" t="s">
        <v>102</v>
      </c>
      <c r="H110" s="165"/>
      <c r="I110" s="165"/>
      <c r="J110" s="165"/>
      <c r="K110" s="165"/>
      <c r="L110" s="165"/>
      <c r="M110" s="165"/>
      <c r="N110" s="165"/>
    </row>
    <row r="111" spans="2:14" ht="14.25">
      <c r="B111" s="58" t="s">
        <v>47</v>
      </c>
      <c r="C111" s="166" t="s">
        <v>54</v>
      </c>
      <c r="D111" s="167"/>
      <c r="E111" s="59"/>
      <c r="F111" s="60" t="s">
        <v>49</v>
      </c>
      <c r="G111" s="168" t="s">
        <v>89</v>
      </c>
      <c r="H111" s="169"/>
      <c r="I111" s="169"/>
      <c r="J111" s="169"/>
      <c r="K111" s="169"/>
      <c r="L111" s="169"/>
      <c r="M111" s="169"/>
      <c r="N111" s="169"/>
    </row>
    <row r="112" spans="2:14" ht="14.25">
      <c r="B112" s="61" t="s">
        <v>51</v>
      </c>
      <c r="C112" s="170" t="s">
        <v>50</v>
      </c>
      <c r="D112" s="171"/>
      <c r="E112" s="59"/>
      <c r="F112" s="62" t="s">
        <v>53</v>
      </c>
      <c r="G112" s="172" t="s">
        <v>87</v>
      </c>
      <c r="H112" s="173"/>
      <c r="I112" s="173"/>
      <c r="J112" s="173"/>
      <c r="K112" s="173"/>
      <c r="L112" s="173"/>
      <c r="M112" s="173"/>
      <c r="N112" s="173"/>
    </row>
    <row r="113" spans="2:14" ht="14.25">
      <c r="B113" s="61" t="s">
        <v>55</v>
      </c>
      <c r="C113" s="170" t="s">
        <v>58</v>
      </c>
      <c r="D113" s="171"/>
      <c r="E113" s="59"/>
      <c r="F113" s="63" t="s">
        <v>57</v>
      </c>
      <c r="G113" s="172" t="s">
        <v>91</v>
      </c>
      <c r="H113" s="173"/>
      <c r="I113" s="173"/>
      <c r="J113" s="173"/>
      <c r="K113" s="173"/>
      <c r="L113" s="173"/>
      <c r="M113" s="173"/>
      <c r="N113" s="173"/>
    </row>
    <row r="114" spans="2:14" ht="15">
      <c r="B114" s="64"/>
      <c r="C114" s="41"/>
      <c r="D114" s="41"/>
      <c r="E114" s="41"/>
      <c r="F114" s="50"/>
      <c r="G114" s="65"/>
      <c r="H114" s="65"/>
      <c r="I114" s="65"/>
      <c r="J114" s="41"/>
      <c r="K114" s="41"/>
      <c r="L114" s="41"/>
      <c r="M114" s="66"/>
      <c r="N114" s="67"/>
    </row>
    <row r="115" spans="2:14" ht="15.75" thickBot="1">
      <c r="B115" s="68" t="s">
        <v>59</v>
      </c>
      <c r="C115" s="41"/>
      <c r="D115" s="41"/>
      <c r="E115" s="41"/>
      <c r="F115" s="69" t="s">
        <v>60</v>
      </c>
      <c r="G115" s="69" t="s">
        <v>61</v>
      </c>
      <c r="H115" s="69" t="s">
        <v>62</v>
      </c>
      <c r="I115" s="69" t="s">
        <v>63</v>
      </c>
      <c r="J115" s="69" t="s">
        <v>64</v>
      </c>
      <c r="K115" s="174" t="s">
        <v>65</v>
      </c>
      <c r="L115" s="174"/>
      <c r="M115" s="69" t="s">
        <v>66</v>
      </c>
      <c r="N115" s="70" t="s">
        <v>67</v>
      </c>
    </row>
    <row r="116" spans="2:14" ht="15" thickBot="1">
      <c r="B116" s="71" t="s">
        <v>68</v>
      </c>
      <c r="C116" s="72" t="str">
        <f>IF(C111&gt;"",C111,"")</f>
        <v>Laine Aleksi</v>
      </c>
      <c r="D116" s="72" t="str">
        <f>IF(G111&gt;"",G111,"")</f>
        <v>Hakaste Lauri</v>
      </c>
      <c r="E116" s="73"/>
      <c r="F116" s="74">
        <v>4</v>
      </c>
      <c r="G116" s="74">
        <v>4</v>
      </c>
      <c r="H116" s="74">
        <v>-8</v>
      </c>
      <c r="I116" s="74">
        <v>-7</v>
      </c>
      <c r="J116" s="74">
        <v>-5</v>
      </c>
      <c r="K116" s="75">
        <f>IF(ISBLANK(F116),"",COUNTIF(F116:J116,"&gt;=0"))</f>
        <v>2</v>
      </c>
      <c r="L116" s="76">
        <f>IF(ISBLANK(F116),"",(IF(LEFT(F116,1)="-",1,0)+IF(LEFT(G116,1)="-",1,0)+IF(LEFT(H116,1)="-",1,0)+IF(LEFT(I116,1)="-",1,0)+IF(LEFT(J116,1)="-",1,0)))</f>
        <v>3</v>
      </c>
      <c r="M116" s="77">
        <f aca="true" t="shared" si="3" ref="M116:N120">IF(K116=3,1,"")</f>
      </c>
      <c r="N116" s="77">
        <f t="shared" si="3"/>
        <v>1</v>
      </c>
    </row>
    <row r="117" spans="2:14" ht="15" thickBot="1">
      <c r="B117" s="78" t="s">
        <v>69</v>
      </c>
      <c r="C117" s="72" t="str">
        <f>IF(C112&gt;"",C112,"")</f>
        <v>Taavela Juuso</v>
      </c>
      <c r="D117" s="72" t="str">
        <f>IF(G112&gt;"",G112,"")</f>
        <v>Kettula Leo</v>
      </c>
      <c r="E117" s="79"/>
      <c r="F117" s="80">
        <v>7</v>
      </c>
      <c r="G117" s="81">
        <v>8</v>
      </c>
      <c r="H117" s="81">
        <v>11</v>
      </c>
      <c r="I117" s="81"/>
      <c r="J117" s="81"/>
      <c r="K117" s="75">
        <f>IF(ISBLANK(F117),"",COUNTIF(F117:J117,"&gt;=0"))</f>
        <v>3</v>
      </c>
      <c r="L117" s="76">
        <f>IF(ISBLANK(F117),"",(IF(LEFT(F117,1)="-",1,0)+IF(LEFT(G117,1)="-",1,0)+IF(LEFT(H117,1)="-",1,0)+IF(LEFT(I117,1)="-",1,0)+IF(LEFT(J117,1)="-",1,0)))</f>
        <v>0</v>
      </c>
      <c r="M117" s="77">
        <f t="shared" si="3"/>
        <v>1</v>
      </c>
      <c r="N117" s="77">
        <f t="shared" si="3"/>
      </c>
    </row>
    <row r="118" spans="2:14" ht="15" thickBot="1">
      <c r="B118" s="82" t="s">
        <v>70</v>
      </c>
      <c r="C118" s="72" t="str">
        <f>IF(C113&gt;"",C113,"")</f>
        <v>Kuuri-Riutta Konsta</v>
      </c>
      <c r="D118" s="72" t="str">
        <f>IF(G113&gt;"",G113,"")</f>
        <v>Engberg Elim</v>
      </c>
      <c r="E118" s="83"/>
      <c r="F118" s="80">
        <v>6</v>
      </c>
      <c r="G118" s="84">
        <v>8</v>
      </c>
      <c r="H118" s="80">
        <v>2</v>
      </c>
      <c r="I118" s="80"/>
      <c r="J118" s="80"/>
      <c r="K118" s="75">
        <f>IF(ISBLANK(F118),"",COUNTIF(F118:J118,"&gt;=0"))</f>
        <v>3</v>
      </c>
      <c r="L118" s="76">
        <f>IF(ISBLANK(F118),"",(IF(LEFT(F118,1)="-",1,0)+IF(LEFT(G118,1)="-",1,0)+IF(LEFT(H118,1)="-",1,0)+IF(LEFT(I118,1)="-",1,0)+IF(LEFT(J118,1)="-",1,0)))</f>
        <v>0</v>
      </c>
      <c r="M118" s="77">
        <f t="shared" si="3"/>
        <v>1</v>
      </c>
      <c r="N118" s="77">
        <f t="shared" si="3"/>
      </c>
    </row>
    <row r="119" spans="2:14" ht="15" thickBot="1">
      <c r="B119" s="85" t="s">
        <v>71</v>
      </c>
      <c r="C119" s="72" t="str">
        <f>IF(C111&gt;"",C111,"")</f>
        <v>Laine Aleksi</v>
      </c>
      <c r="D119" s="72" t="str">
        <f>IF(G112&gt;"",G112,"")</f>
        <v>Kettula Leo</v>
      </c>
      <c r="E119" s="86"/>
      <c r="F119" s="87">
        <v>4</v>
      </c>
      <c r="G119" s="88">
        <v>9</v>
      </c>
      <c r="H119" s="87">
        <v>7</v>
      </c>
      <c r="I119" s="87"/>
      <c r="J119" s="87"/>
      <c r="K119" s="75">
        <f>IF(ISBLANK(F119),"",COUNTIF(F119:J119,"&gt;=0"))</f>
        <v>3</v>
      </c>
      <c r="L119" s="76">
        <f>IF(ISBLANK(F119),"",(IF(LEFT(F119,1)="-",1,0)+IF(LEFT(G119,1)="-",1,0)+IF(LEFT(H119,1)="-",1,0)+IF(LEFT(I119,1)="-",1,0)+IF(LEFT(J119,1)="-",1,0)))</f>
        <v>0</v>
      </c>
      <c r="M119" s="77">
        <f t="shared" si="3"/>
        <v>1</v>
      </c>
      <c r="N119" s="77">
        <f t="shared" si="3"/>
      </c>
    </row>
    <row r="120" spans="2:14" ht="14.25">
      <c r="B120" s="78" t="s">
        <v>72</v>
      </c>
      <c r="C120" s="72" t="str">
        <f>IF(C112&gt;"",C112,"")</f>
        <v>Taavela Juuso</v>
      </c>
      <c r="D120" s="72" t="str">
        <f>IF(G111&gt;"",G111,"")</f>
        <v>Hakaste Lauri</v>
      </c>
      <c r="E120" s="79"/>
      <c r="F120" s="81"/>
      <c r="G120" s="89"/>
      <c r="H120" s="81"/>
      <c r="I120" s="81"/>
      <c r="J120" s="81"/>
      <c r="K120" s="75">
        <f>IF(ISBLANK(F120),"",COUNTIF(F120:J120,"&gt;=0"))</f>
      </c>
      <c r="L120" s="76">
        <f>IF(ISBLANK(F120),"",(IF(LEFT(F120,1)="-",1,0)+IF(LEFT(G120,1)="-",1,0)+IF(LEFT(H120,1)="-",1,0)+IF(LEFT(I120,1)="-",1,0)+IF(LEFT(J120,1)="-",1,0)))</f>
      </c>
      <c r="M120" s="77">
        <f t="shared" si="3"/>
      </c>
      <c r="N120" s="77">
        <f t="shared" si="3"/>
      </c>
    </row>
    <row r="121" spans="2:14" ht="15">
      <c r="B121" s="64"/>
      <c r="C121" s="41"/>
      <c r="D121" s="41"/>
      <c r="E121" s="41"/>
      <c r="F121" s="41"/>
      <c r="G121" s="41"/>
      <c r="H121" s="41"/>
      <c r="I121" s="175" t="s">
        <v>73</v>
      </c>
      <c r="J121" s="175"/>
      <c r="K121" s="90">
        <f>SUM(K116:K120)</f>
        <v>11</v>
      </c>
      <c r="L121" s="90">
        <f>SUM(L116:L120)</f>
        <v>3</v>
      </c>
      <c r="M121" s="90">
        <f>SUM(M116:M120)</f>
        <v>3</v>
      </c>
      <c r="N121" s="90">
        <f>SUM(N116:N120)</f>
        <v>1</v>
      </c>
    </row>
    <row r="122" spans="2:14" ht="15">
      <c r="B122" s="91" t="s">
        <v>74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92"/>
    </row>
    <row r="123" spans="2:14" ht="15">
      <c r="B123" s="93" t="s">
        <v>75</v>
      </c>
      <c r="C123" s="94"/>
      <c r="D123" s="94" t="s">
        <v>76</v>
      </c>
      <c r="E123" s="39"/>
      <c r="F123" s="94"/>
      <c r="G123" s="94" t="s">
        <v>77</v>
      </c>
      <c r="H123" s="39"/>
      <c r="I123" s="94"/>
      <c r="J123" s="95" t="s">
        <v>78</v>
      </c>
      <c r="K123" s="46"/>
      <c r="L123" s="41"/>
      <c r="M123" s="41"/>
      <c r="N123" s="92"/>
    </row>
    <row r="124" spans="2:14" ht="18" thickBot="1">
      <c r="B124" s="64"/>
      <c r="C124" s="41"/>
      <c r="D124" s="41"/>
      <c r="E124" s="41"/>
      <c r="F124" s="41"/>
      <c r="G124" s="41"/>
      <c r="H124" s="41"/>
      <c r="I124" s="41"/>
      <c r="J124" s="176" t="str">
        <f>IF(M121=3,C110,IF(N121=3,G110,""))</f>
        <v>Por-83</v>
      </c>
      <c r="K124" s="176"/>
      <c r="L124" s="176"/>
      <c r="M124" s="176"/>
      <c r="N124" s="176"/>
    </row>
    <row r="125" spans="2:14" ht="18" thickBot="1">
      <c r="B125" s="96"/>
      <c r="C125" s="97"/>
      <c r="D125" s="97"/>
      <c r="E125" s="97"/>
      <c r="F125" s="97"/>
      <c r="G125" s="97"/>
      <c r="H125" s="97"/>
      <c r="I125" s="97"/>
      <c r="J125" s="98"/>
      <c r="K125" s="98"/>
      <c r="L125" s="98"/>
      <c r="M125" s="98"/>
      <c r="N125" s="99"/>
    </row>
    <row r="126" ht="15" thickTop="1"/>
    <row r="139" ht="15" thickBot="1"/>
    <row r="140" spans="2:14" ht="15.75" thickTop="1">
      <c r="B140" s="35"/>
      <c r="C140" s="36"/>
      <c r="D140" s="37"/>
      <c r="E140" s="37"/>
      <c r="F140" s="155" t="s">
        <v>35</v>
      </c>
      <c r="G140" s="155"/>
      <c r="H140" s="156" t="s">
        <v>36</v>
      </c>
      <c r="I140" s="156"/>
      <c r="J140" s="156"/>
      <c r="K140" s="156"/>
      <c r="L140" s="156"/>
      <c r="M140" s="156"/>
      <c r="N140" s="156"/>
    </row>
    <row r="141" spans="2:14" ht="15">
      <c r="B141" s="38"/>
      <c r="C141" s="39"/>
      <c r="D141" s="40"/>
      <c r="E141" s="41"/>
      <c r="F141" s="157" t="s">
        <v>37</v>
      </c>
      <c r="G141" s="157"/>
      <c r="H141" s="158" t="s">
        <v>38</v>
      </c>
      <c r="I141" s="158"/>
      <c r="J141" s="158"/>
      <c r="K141" s="158"/>
      <c r="L141" s="158"/>
      <c r="M141" s="158"/>
      <c r="N141" s="158"/>
    </row>
    <row r="142" spans="2:14" ht="15">
      <c r="B142" s="42"/>
      <c r="C142" s="43"/>
      <c r="D142" s="41"/>
      <c r="E142" s="41"/>
      <c r="F142" s="159" t="s">
        <v>39</v>
      </c>
      <c r="G142" s="159"/>
      <c r="H142" s="160" t="s">
        <v>40</v>
      </c>
      <c r="I142" s="160"/>
      <c r="J142" s="160"/>
      <c r="K142" s="160"/>
      <c r="L142" s="160"/>
      <c r="M142" s="160"/>
      <c r="N142" s="160"/>
    </row>
    <row r="143" spans="2:14" ht="21" thickBot="1">
      <c r="B143" s="44"/>
      <c r="C143" s="45" t="s">
        <v>41</v>
      </c>
      <c r="D143" s="46"/>
      <c r="E143" s="41"/>
      <c r="F143" s="161" t="s">
        <v>42</v>
      </c>
      <c r="G143" s="161"/>
      <c r="H143" s="162">
        <v>42819</v>
      </c>
      <c r="I143" s="162"/>
      <c r="J143" s="162"/>
      <c r="K143" s="47" t="s">
        <v>43</v>
      </c>
      <c r="L143" s="163"/>
      <c r="M143" s="163"/>
      <c r="N143" s="163"/>
    </row>
    <row r="144" spans="2:14" ht="15.75" thickTop="1">
      <c r="B144" s="48"/>
      <c r="C144" s="49"/>
      <c r="D144" s="41"/>
      <c r="E144" s="41"/>
      <c r="F144" s="50"/>
      <c r="G144" s="49"/>
      <c r="H144" s="49"/>
      <c r="I144" s="51"/>
      <c r="J144" s="52"/>
      <c r="K144" s="53"/>
      <c r="L144" s="53"/>
      <c r="M144" s="53"/>
      <c r="N144" s="54"/>
    </row>
    <row r="145" spans="2:14" ht="15.75" thickBot="1">
      <c r="B145" s="55" t="s">
        <v>45</v>
      </c>
      <c r="C145" s="164" t="s">
        <v>29</v>
      </c>
      <c r="D145" s="164"/>
      <c r="E145" s="56"/>
      <c r="F145" s="57" t="s">
        <v>46</v>
      </c>
      <c r="G145" s="165" t="s">
        <v>32</v>
      </c>
      <c r="H145" s="165"/>
      <c r="I145" s="165"/>
      <c r="J145" s="165"/>
      <c r="K145" s="165"/>
      <c r="L145" s="165"/>
      <c r="M145" s="165"/>
      <c r="N145" s="165"/>
    </row>
    <row r="146" spans="2:14" ht="14.25">
      <c r="B146" s="58" t="s">
        <v>47</v>
      </c>
      <c r="C146" s="166" t="s">
        <v>86</v>
      </c>
      <c r="D146" s="167"/>
      <c r="E146" s="59"/>
      <c r="F146" s="60" t="s">
        <v>49</v>
      </c>
      <c r="G146" s="168" t="s">
        <v>92</v>
      </c>
      <c r="H146" s="169"/>
      <c r="I146" s="169"/>
      <c r="J146" s="169"/>
      <c r="K146" s="169"/>
      <c r="L146" s="169"/>
      <c r="M146" s="169"/>
      <c r="N146" s="169"/>
    </row>
    <row r="147" spans="2:14" ht="14.25">
      <c r="B147" s="61" t="s">
        <v>51</v>
      </c>
      <c r="C147" s="170" t="s">
        <v>88</v>
      </c>
      <c r="D147" s="171"/>
      <c r="E147" s="59"/>
      <c r="F147" s="62" t="s">
        <v>53</v>
      </c>
      <c r="G147" s="172" t="s">
        <v>94</v>
      </c>
      <c r="H147" s="173"/>
      <c r="I147" s="173"/>
      <c r="J147" s="173"/>
      <c r="K147" s="173"/>
      <c r="L147" s="173"/>
      <c r="M147" s="173"/>
      <c r="N147" s="173"/>
    </row>
    <row r="148" spans="2:14" ht="14.25">
      <c r="B148" s="61" t="s">
        <v>55</v>
      </c>
      <c r="C148" s="170" t="s">
        <v>90</v>
      </c>
      <c r="D148" s="171"/>
      <c r="E148" s="59"/>
      <c r="F148" s="63" t="s">
        <v>57</v>
      </c>
      <c r="G148" s="172" t="s">
        <v>96</v>
      </c>
      <c r="H148" s="173"/>
      <c r="I148" s="173"/>
      <c r="J148" s="173"/>
      <c r="K148" s="173"/>
      <c r="L148" s="173"/>
      <c r="M148" s="173"/>
      <c r="N148" s="173"/>
    </row>
    <row r="149" spans="2:14" ht="15">
      <c r="B149" s="64"/>
      <c r="C149" s="41"/>
      <c r="D149" s="41"/>
      <c r="E149" s="41"/>
      <c r="F149" s="50"/>
      <c r="G149" s="65"/>
      <c r="H149" s="65"/>
      <c r="I149" s="65"/>
      <c r="J149" s="41"/>
      <c r="K149" s="41"/>
      <c r="L149" s="41"/>
      <c r="M149" s="66"/>
      <c r="N149" s="67"/>
    </row>
    <row r="150" spans="2:14" ht="15.75" thickBot="1">
      <c r="B150" s="68" t="s">
        <v>59</v>
      </c>
      <c r="C150" s="41"/>
      <c r="D150" s="41"/>
      <c r="E150" s="41"/>
      <c r="F150" s="69" t="s">
        <v>60</v>
      </c>
      <c r="G150" s="69" t="s">
        <v>61</v>
      </c>
      <c r="H150" s="69" t="s">
        <v>62</v>
      </c>
      <c r="I150" s="69" t="s">
        <v>63</v>
      </c>
      <c r="J150" s="69" t="s">
        <v>64</v>
      </c>
      <c r="K150" s="174" t="s">
        <v>65</v>
      </c>
      <c r="L150" s="174"/>
      <c r="M150" s="69" t="s">
        <v>66</v>
      </c>
      <c r="N150" s="70" t="s">
        <v>67</v>
      </c>
    </row>
    <row r="151" spans="2:14" ht="15" thickBot="1">
      <c r="B151" s="71" t="s">
        <v>68</v>
      </c>
      <c r="C151" s="72" t="str">
        <f>IF(C146&gt;"",C146,"")</f>
        <v>Collanus Paavo</v>
      </c>
      <c r="D151" s="72" t="str">
        <f>IF(G146&gt;"",G146,"")</f>
        <v>Näppä Juho</v>
      </c>
      <c r="E151" s="73"/>
      <c r="F151" s="74">
        <v>7</v>
      </c>
      <c r="G151" s="74">
        <v>1</v>
      </c>
      <c r="H151" s="74">
        <v>10</v>
      </c>
      <c r="I151" s="74"/>
      <c r="J151" s="74"/>
      <c r="K151" s="75">
        <f>IF(ISBLANK(F151),"",COUNTIF(F151:J151,"&gt;=0"))</f>
        <v>3</v>
      </c>
      <c r="L151" s="76">
        <f>IF(ISBLANK(F151),"",(IF(LEFT(F151,1)="-",1,0)+IF(LEFT(G151,1)="-",1,0)+IF(LEFT(H151,1)="-",1,0)+IF(LEFT(I151,1)="-",1,0)+IF(LEFT(J151,1)="-",1,0)))</f>
        <v>0</v>
      </c>
      <c r="M151" s="77">
        <f aca="true" t="shared" si="4" ref="M151:N155">IF(K151=3,1,"")</f>
        <v>1</v>
      </c>
      <c r="N151" s="77">
        <f t="shared" si="4"/>
      </c>
    </row>
    <row r="152" spans="2:14" ht="15" thickBot="1">
      <c r="B152" s="78" t="s">
        <v>69</v>
      </c>
      <c r="C152" s="72" t="str">
        <f>IF(C147&gt;"",C147,"")</f>
        <v>Heikkilä Eelis</v>
      </c>
      <c r="D152" s="72" t="str">
        <f>IF(G147&gt;"",G147,"")</f>
        <v>Kujala Henri</v>
      </c>
      <c r="E152" s="79"/>
      <c r="F152" s="80">
        <v>10</v>
      </c>
      <c r="G152" s="81">
        <v>-8</v>
      </c>
      <c r="H152" s="81">
        <v>-8</v>
      </c>
      <c r="I152" s="81">
        <v>-11</v>
      </c>
      <c r="J152" s="81"/>
      <c r="K152" s="75">
        <f>IF(ISBLANK(F152),"",COUNTIF(F152:J152,"&gt;=0"))</f>
        <v>1</v>
      </c>
      <c r="L152" s="76">
        <f>IF(ISBLANK(F152),"",(IF(LEFT(F152,1)="-",1,0)+IF(LEFT(G152,1)="-",1,0)+IF(LEFT(H152,1)="-",1,0)+IF(LEFT(I152,1)="-",1,0)+IF(LEFT(J152,1)="-",1,0)))</f>
        <v>3</v>
      </c>
      <c r="M152" s="77">
        <f t="shared" si="4"/>
      </c>
      <c r="N152" s="77">
        <f t="shared" si="4"/>
        <v>1</v>
      </c>
    </row>
    <row r="153" spans="2:14" ht="15" thickBot="1">
      <c r="B153" s="82" t="s">
        <v>70</v>
      </c>
      <c r="C153" s="72" t="str">
        <f>IF(C148&gt;"",C148,"")</f>
        <v>Lähti Lauri</v>
      </c>
      <c r="D153" s="72" t="str">
        <f>IF(G148&gt;"",G148,"")</f>
        <v>Hiltunen Paulus</v>
      </c>
      <c r="E153" s="83"/>
      <c r="F153" s="80">
        <v>-5</v>
      </c>
      <c r="G153" s="84">
        <v>3</v>
      </c>
      <c r="H153" s="80">
        <v>7</v>
      </c>
      <c r="I153" s="80">
        <v>-8</v>
      </c>
      <c r="J153" s="80">
        <v>-8</v>
      </c>
      <c r="K153" s="75">
        <f>IF(ISBLANK(F153),"",COUNTIF(F153:J153,"&gt;=0"))</f>
        <v>2</v>
      </c>
      <c r="L153" s="76">
        <f>IF(ISBLANK(F153),"",(IF(LEFT(F153,1)="-",1,0)+IF(LEFT(G153,1)="-",1,0)+IF(LEFT(H153,1)="-",1,0)+IF(LEFT(I153,1)="-",1,0)+IF(LEFT(J153,1)="-",1,0)))</f>
        <v>3</v>
      </c>
      <c r="M153" s="77">
        <f t="shared" si="4"/>
      </c>
      <c r="N153" s="77">
        <f t="shared" si="4"/>
        <v>1</v>
      </c>
    </row>
    <row r="154" spans="2:14" ht="15" thickBot="1">
      <c r="B154" s="85" t="s">
        <v>71</v>
      </c>
      <c r="C154" s="72" t="str">
        <f>IF(C146&gt;"",C146,"")</f>
        <v>Collanus Paavo</v>
      </c>
      <c r="D154" s="72" t="str">
        <f>IF(G147&gt;"",G147,"")</f>
        <v>Kujala Henri</v>
      </c>
      <c r="E154" s="86"/>
      <c r="F154" s="87">
        <v>12</v>
      </c>
      <c r="G154" s="88">
        <v>6</v>
      </c>
      <c r="H154" s="87">
        <v>9</v>
      </c>
      <c r="I154" s="87"/>
      <c r="J154" s="87"/>
      <c r="K154" s="75">
        <f>IF(ISBLANK(F154),"",COUNTIF(F154:J154,"&gt;=0"))</f>
        <v>3</v>
      </c>
      <c r="L154" s="76">
        <f>IF(ISBLANK(F154),"",(IF(LEFT(F154,1)="-",1,0)+IF(LEFT(G154,1)="-",1,0)+IF(LEFT(H154,1)="-",1,0)+IF(LEFT(I154,1)="-",1,0)+IF(LEFT(J154,1)="-",1,0)))</f>
        <v>0</v>
      </c>
      <c r="M154" s="77">
        <f t="shared" si="4"/>
        <v>1</v>
      </c>
      <c r="N154" s="77">
        <f t="shared" si="4"/>
      </c>
    </row>
    <row r="155" spans="2:14" ht="14.25">
      <c r="B155" s="78" t="s">
        <v>72</v>
      </c>
      <c r="C155" s="72" t="str">
        <f>IF(C147&gt;"",C147,"")</f>
        <v>Heikkilä Eelis</v>
      </c>
      <c r="D155" s="72" t="str">
        <f>IF(G146&gt;"",G146,"")</f>
        <v>Näppä Juho</v>
      </c>
      <c r="E155" s="79"/>
      <c r="F155" s="81">
        <v>7</v>
      </c>
      <c r="G155" s="89">
        <v>7</v>
      </c>
      <c r="H155" s="81">
        <v>8</v>
      </c>
      <c r="I155" s="81"/>
      <c r="J155" s="81"/>
      <c r="K155" s="75">
        <f>IF(ISBLANK(F155),"",COUNTIF(F155:J155,"&gt;=0"))</f>
        <v>3</v>
      </c>
      <c r="L155" s="76">
        <f>IF(ISBLANK(F155),"",(IF(LEFT(F155,1)="-",1,0)+IF(LEFT(G155,1)="-",1,0)+IF(LEFT(H155,1)="-",1,0)+IF(LEFT(I155,1)="-",1,0)+IF(LEFT(J155,1)="-",1,0)))</f>
        <v>0</v>
      </c>
      <c r="M155" s="77">
        <f t="shared" si="4"/>
        <v>1</v>
      </c>
      <c r="N155" s="77">
        <f t="shared" si="4"/>
      </c>
    </row>
    <row r="156" spans="2:14" ht="15">
      <c r="B156" s="64"/>
      <c r="C156" s="41"/>
      <c r="D156" s="41"/>
      <c r="E156" s="41"/>
      <c r="F156" s="41"/>
      <c r="G156" s="41"/>
      <c r="H156" s="41"/>
      <c r="I156" s="175" t="s">
        <v>73</v>
      </c>
      <c r="J156" s="175"/>
      <c r="K156" s="90">
        <f>SUM(K151:K155)</f>
        <v>12</v>
      </c>
      <c r="L156" s="90">
        <f>SUM(L151:L155)</f>
        <v>6</v>
      </c>
      <c r="M156" s="90">
        <f>SUM(M151:M155)</f>
        <v>3</v>
      </c>
      <c r="N156" s="90">
        <f>SUM(N151:N155)</f>
        <v>2</v>
      </c>
    </row>
    <row r="157" spans="2:14" ht="15">
      <c r="B157" s="91" t="s">
        <v>74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92"/>
    </row>
    <row r="158" spans="2:14" ht="15">
      <c r="B158" s="93" t="s">
        <v>75</v>
      </c>
      <c r="C158" s="94"/>
      <c r="D158" s="94" t="s">
        <v>76</v>
      </c>
      <c r="E158" s="39"/>
      <c r="F158" s="94"/>
      <c r="G158" s="94" t="s">
        <v>77</v>
      </c>
      <c r="H158" s="39"/>
      <c r="I158" s="94"/>
      <c r="J158" s="95" t="s">
        <v>78</v>
      </c>
      <c r="K158" s="46"/>
      <c r="L158" s="41"/>
      <c r="M158" s="41"/>
      <c r="N158" s="92"/>
    </row>
    <row r="159" spans="2:14" ht="18" thickBot="1">
      <c r="B159" s="64"/>
      <c r="C159" s="41"/>
      <c r="D159" s="41"/>
      <c r="E159" s="41"/>
      <c r="F159" s="41"/>
      <c r="G159" s="41"/>
      <c r="H159" s="41"/>
      <c r="I159" s="41"/>
      <c r="J159" s="176" t="str">
        <f>IF(M156=3,C145,IF(N156=3,G145,""))</f>
        <v>TuPy 1</v>
      </c>
      <c r="K159" s="176"/>
      <c r="L159" s="176"/>
      <c r="M159" s="176"/>
      <c r="N159" s="176"/>
    </row>
    <row r="160" spans="2:14" ht="18" thickBot="1">
      <c r="B160" s="96"/>
      <c r="C160" s="97"/>
      <c r="D160" s="97"/>
      <c r="E160" s="97"/>
      <c r="F160" s="97"/>
      <c r="G160" s="97"/>
      <c r="H160" s="97"/>
      <c r="I160" s="97"/>
      <c r="J160" s="98"/>
      <c r="K160" s="98"/>
      <c r="L160" s="98"/>
      <c r="M160" s="98"/>
      <c r="N160" s="99"/>
    </row>
    <row r="161" ht="15" thickTop="1"/>
    <row r="173" ht="15" thickBot="1"/>
    <row r="174" spans="2:14" ht="15.75" thickTop="1">
      <c r="B174" s="35"/>
      <c r="C174" s="36"/>
      <c r="D174" s="37"/>
      <c r="E174" s="37"/>
      <c r="F174" s="155" t="s">
        <v>35</v>
      </c>
      <c r="G174" s="155"/>
      <c r="H174" s="156" t="s">
        <v>36</v>
      </c>
      <c r="I174" s="156"/>
      <c r="J174" s="156"/>
      <c r="K174" s="156"/>
      <c r="L174" s="156"/>
      <c r="M174" s="156"/>
      <c r="N174" s="156"/>
    </row>
    <row r="175" spans="2:14" ht="15">
      <c r="B175" s="38"/>
      <c r="C175" s="39"/>
      <c r="D175" s="40"/>
      <c r="E175" s="41"/>
      <c r="F175" s="157" t="s">
        <v>37</v>
      </c>
      <c r="G175" s="157"/>
      <c r="H175" s="158" t="s">
        <v>38</v>
      </c>
      <c r="I175" s="158"/>
      <c r="J175" s="158"/>
      <c r="K175" s="158"/>
      <c r="L175" s="158"/>
      <c r="M175" s="158"/>
      <c r="N175" s="158"/>
    </row>
    <row r="176" spans="2:14" ht="15">
      <c r="B176" s="42"/>
      <c r="C176" s="43"/>
      <c r="D176" s="41"/>
      <c r="E176" s="41"/>
      <c r="F176" s="159" t="s">
        <v>39</v>
      </c>
      <c r="G176" s="159"/>
      <c r="H176" s="160" t="s">
        <v>40</v>
      </c>
      <c r="I176" s="160"/>
      <c r="J176" s="160"/>
      <c r="K176" s="160"/>
      <c r="L176" s="160"/>
      <c r="M176" s="160"/>
      <c r="N176" s="160"/>
    </row>
    <row r="177" spans="2:14" ht="21" thickBot="1">
      <c r="B177" s="44"/>
      <c r="C177" s="45" t="s">
        <v>41</v>
      </c>
      <c r="D177" s="46"/>
      <c r="E177" s="41"/>
      <c r="F177" s="161" t="s">
        <v>42</v>
      </c>
      <c r="G177" s="161"/>
      <c r="H177" s="162">
        <v>42819</v>
      </c>
      <c r="I177" s="162"/>
      <c r="J177" s="162"/>
      <c r="K177" s="47" t="s">
        <v>43</v>
      </c>
      <c r="L177" s="163"/>
      <c r="M177" s="163"/>
      <c r="N177" s="163"/>
    </row>
    <row r="178" spans="2:14" ht="15.75" thickTop="1">
      <c r="B178" s="48"/>
      <c r="C178" s="49"/>
      <c r="D178" s="41"/>
      <c r="E178" s="41"/>
      <c r="F178" s="50"/>
      <c r="G178" s="49"/>
      <c r="H178" s="49"/>
      <c r="I178" s="51"/>
      <c r="J178" s="52"/>
      <c r="K178" s="53"/>
      <c r="L178" s="53"/>
      <c r="M178" s="53"/>
      <c r="N178" s="54"/>
    </row>
    <row r="179" spans="2:14" ht="15.75" thickBot="1">
      <c r="B179" s="55" t="s">
        <v>45</v>
      </c>
      <c r="C179" s="164" t="s">
        <v>19</v>
      </c>
      <c r="D179" s="164"/>
      <c r="E179" s="56"/>
      <c r="F179" s="57" t="s">
        <v>46</v>
      </c>
      <c r="G179" s="165" t="s">
        <v>32</v>
      </c>
      <c r="H179" s="165"/>
      <c r="I179" s="165"/>
      <c r="J179" s="165"/>
      <c r="K179" s="165"/>
      <c r="L179" s="165"/>
      <c r="M179" s="165"/>
      <c r="N179" s="165"/>
    </row>
    <row r="180" spans="2:14" ht="14.25">
      <c r="B180" s="58" t="s">
        <v>47</v>
      </c>
      <c r="C180" s="166" t="s">
        <v>80</v>
      </c>
      <c r="D180" s="167"/>
      <c r="E180" s="59"/>
      <c r="F180" s="60" t="s">
        <v>49</v>
      </c>
      <c r="G180" s="168" t="s">
        <v>96</v>
      </c>
      <c r="H180" s="169"/>
      <c r="I180" s="169"/>
      <c r="J180" s="169"/>
      <c r="K180" s="169"/>
      <c r="L180" s="169"/>
      <c r="M180" s="169"/>
      <c r="N180" s="169"/>
    </row>
    <row r="181" spans="2:14" ht="14.25">
      <c r="B181" s="61" t="s">
        <v>51</v>
      </c>
      <c r="C181" s="170" t="s">
        <v>82</v>
      </c>
      <c r="D181" s="171"/>
      <c r="E181" s="59"/>
      <c r="F181" s="62" t="s">
        <v>53</v>
      </c>
      <c r="G181" s="172" t="s">
        <v>94</v>
      </c>
      <c r="H181" s="173"/>
      <c r="I181" s="173"/>
      <c r="J181" s="173"/>
      <c r="K181" s="173"/>
      <c r="L181" s="173"/>
      <c r="M181" s="173"/>
      <c r="N181" s="173"/>
    </row>
    <row r="182" spans="2:14" ht="14.25">
      <c r="B182" s="61" t="s">
        <v>55</v>
      </c>
      <c r="C182" s="170" t="s">
        <v>84</v>
      </c>
      <c r="D182" s="171"/>
      <c r="E182" s="59"/>
      <c r="F182" s="63" t="s">
        <v>57</v>
      </c>
      <c r="G182" s="172" t="s">
        <v>92</v>
      </c>
      <c r="H182" s="173"/>
      <c r="I182" s="173"/>
      <c r="J182" s="173"/>
      <c r="K182" s="173"/>
      <c r="L182" s="173"/>
      <c r="M182" s="173"/>
      <c r="N182" s="173"/>
    </row>
    <row r="183" spans="2:14" ht="15">
      <c r="B183" s="64"/>
      <c r="C183" s="41"/>
      <c r="D183" s="41"/>
      <c r="E183" s="41"/>
      <c r="F183" s="50"/>
      <c r="G183" s="65"/>
      <c r="H183" s="65"/>
      <c r="I183" s="65"/>
      <c r="J183" s="41"/>
      <c r="K183" s="41"/>
      <c r="L183" s="41"/>
      <c r="M183" s="66"/>
      <c r="N183" s="67"/>
    </row>
    <row r="184" spans="2:14" ht="15.75" thickBot="1">
      <c r="B184" s="68" t="s">
        <v>59</v>
      </c>
      <c r="C184" s="41"/>
      <c r="D184" s="41"/>
      <c r="E184" s="41"/>
      <c r="F184" s="69" t="s">
        <v>60</v>
      </c>
      <c r="G184" s="69" t="s">
        <v>61</v>
      </c>
      <c r="H184" s="69" t="s">
        <v>62</v>
      </c>
      <c r="I184" s="69" t="s">
        <v>63</v>
      </c>
      <c r="J184" s="69" t="s">
        <v>64</v>
      </c>
      <c r="K184" s="174" t="s">
        <v>65</v>
      </c>
      <c r="L184" s="174"/>
      <c r="M184" s="69" t="s">
        <v>66</v>
      </c>
      <c r="N184" s="70" t="s">
        <v>67</v>
      </c>
    </row>
    <row r="185" spans="2:14" ht="15" thickBot="1">
      <c r="B185" s="71" t="s">
        <v>68</v>
      </c>
      <c r="C185" s="72" t="str">
        <f>IF(C180&gt;"",C180,"")</f>
        <v>Kylliö Joonas</v>
      </c>
      <c r="D185" s="72" t="str">
        <f>IF(G180&gt;"",G180,"")</f>
        <v>Hiltunen Paulus</v>
      </c>
      <c r="E185" s="73"/>
      <c r="F185" s="74">
        <v>2</v>
      </c>
      <c r="G185" s="74">
        <v>3</v>
      </c>
      <c r="H185" s="74">
        <v>5</v>
      </c>
      <c r="I185" s="74"/>
      <c r="J185" s="74"/>
      <c r="K185" s="75">
        <f>IF(ISBLANK(F185),"",COUNTIF(F185:J185,"&gt;=0"))</f>
        <v>3</v>
      </c>
      <c r="L185" s="76">
        <f>IF(ISBLANK(F185),"",(IF(LEFT(F185,1)="-",1,0)+IF(LEFT(G185,1)="-",1,0)+IF(LEFT(H185,1)="-",1,0)+IF(LEFT(I185,1)="-",1,0)+IF(LEFT(J185,1)="-",1,0)))</f>
        <v>0</v>
      </c>
      <c r="M185" s="77">
        <f aca="true" t="shared" si="5" ref="M185:N189">IF(K185=3,1,"")</f>
        <v>1</v>
      </c>
      <c r="N185" s="77">
        <f t="shared" si="5"/>
      </c>
    </row>
    <row r="186" spans="2:14" ht="15" thickBot="1">
      <c r="B186" s="78" t="s">
        <v>69</v>
      </c>
      <c r="C186" s="72" t="str">
        <f>IF(C181&gt;"",C181,"")</f>
        <v>Tran Daniel</v>
      </c>
      <c r="D186" s="72" t="str">
        <f>IF(G181&gt;"",G181,"")</f>
        <v>Kujala Henri</v>
      </c>
      <c r="E186" s="79"/>
      <c r="F186" s="80">
        <v>-12</v>
      </c>
      <c r="G186" s="81">
        <v>7</v>
      </c>
      <c r="H186" s="81">
        <v>8</v>
      </c>
      <c r="I186" s="81">
        <v>8</v>
      </c>
      <c r="J186" s="81"/>
      <c r="K186" s="75">
        <f>IF(ISBLANK(F186),"",COUNTIF(F186:J186,"&gt;=0"))</f>
        <v>3</v>
      </c>
      <c r="L186" s="76">
        <f>IF(ISBLANK(F186),"",(IF(LEFT(F186,1)="-",1,0)+IF(LEFT(G186,1)="-",1,0)+IF(LEFT(H186,1)="-",1,0)+IF(LEFT(I186,1)="-",1,0)+IF(LEFT(J186,1)="-",1,0)))</f>
        <v>1</v>
      </c>
      <c r="M186" s="77">
        <f t="shared" si="5"/>
        <v>1</v>
      </c>
      <c r="N186" s="77">
        <f t="shared" si="5"/>
      </c>
    </row>
    <row r="187" spans="2:14" ht="15" thickBot="1">
      <c r="B187" s="82" t="s">
        <v>70</v>
      </c>
      <c r="C187" s="72" t="str">
        <f>IF(C182&gt;"",C182,"")</f>
        <v>Joesaar Karl</v>
      </c>
      <c r="D187" s="72" t="str">
        <f>IF(G182&gt;"",G182,"")</f>
        <v>Näppä Juho</v>
      </c>
      <c r="E187" s="83"/>
      <c r="F187" s="80">
        <v>2</v>
      </c>
      <c r="G187" s="84">
        <v>-8</v>
      </c>
      <c r="H187" s="80">
        <v>2</v>
      </c>
      <c r="I187" s="80">
        <v>-5</v>
      </c>
      <c r="J187" s="80">
        <v>9</v>
      </c>
      <c r="K187" s="75">
        <f>IF(ISBLANK(F187),"",COUNTIF(F187:J187,"&gt;=0"))</f>
        <v>3</v>
      </c>
      <c r="L187" s="76">
        <f>IF(ISBLANK(F187),"",(IF(LEFT(F187,1)="-",1,0)+IF(LEFT(G187,1)="-",1,0)+IF(LEFT(H187,1)="-",1,0)+IF(LEFT(I187,1)="-",1,0)+IF(LEFT(J187,1)="-",1,0)))</f>
        <v>2</v>
      </c>
      <c r="M187" s="77">
        <f t="shared" si="5"/>
        <v>1</v>
      </c>
      <c r="N187" s="77">
        <f t="shared" si="5"/>
      </c>
    </row>
    <row r="188" spans="2:14" ht="15" thickBot="1">
      <c r="B188" s="85" t="s">
        <v>71</v>
      </c>
      <c r="C188" s="72" t="str">
        <f>IF(C180&gt;"",C180,"")</f>
        <v>Kylliö Joonas</v>
      </c>
      <c r="D188" s="72" t="str">
        <f>IF(G181&gt;"",G181,"")</f>
        <v>Kujala Henri</v>
      </c>
      <c r="E188" s="86"/>
      <c r="F188" s="87"/>
      <c r="G188" s="88"/>
      <c r="H188" s="87"/>
      <c r="I188" s="87"/>
      <c r="J188" s="87"/>
      <c r="K188" s="75">
        <f>IF(ISBLANK(F188),"",COUNTIF(F188:J188,"&gt;=0"))</f>
      </c>
      <c r="L188" s="76">
        <f>IF(ISBLANK(F188),"",(IF(LEFT(F188,1)="-",1,0)+IF(LEFT(G188,1)="-",1,0)+IF(LEFT(H188,1)="-",1,0)+IF(LEFT(I188,1)="-",1,0)+IF(LEFT(J188,1)="-",1,0)))</f>
      </c>
      <c r="M188" s="77">
        <f t="shared" si="5"/>
      </c>
      <c r="N188" s="77">
        <f t="shared" si="5"/>
      </c>
    </row>
    <row r="189" spans="2:14" ht="14.25">
      <c r="B189" s="78" t="s">
        <v>72</v>
      </c>
      <c r="C189" s="72" t="str">
        <f>IF(C181&gt;"",C181,"")</f>
        <v>Tran Daniel</v>
      </c>
      <c r="D189" s="72" t="str">
        <f>IF(G180&gt;"",G180,"")</f>
        <v>Hiltunen Paulus</v>
      </c>
      <c r="E189" s="79"/>
      <c r="F189" s="81"/>
      <c r="G189" s="89"/>
      <c r="H189" s="81"/>
      <c r="I189" s="81"/>
      <c r="J189" s="81"/>
      <c r="K189" s="75">
        <f>IF(ISBLANK(F189),"",COUNTIF(F189:J189,"&gt;=0"))</f>
      </c>
      <c r="L189" s="76">
        <f>IF(ISBLANK(F189),"",(IF(LEFT(F189,1)="-",1,0)+IF(LEFT(G189,1)="-",1,0)+IF(LEFT(H189,1)="-",1,0)+IF(LEFT(I189,1)="-",1,0)+IF(LEFT(J189,1)="-",1,0)))</f>
      </c>
      <c r="M189" s="77">
        <f t="shared" si="5"/>
      </c>
      <c r="N189" s="77">
        <f t="shared" si="5"/>
      </c>
    </row>
    <row r="190" spans="2:14" ht="15">
      <c r="B190" s="64"/>
      <c r="C190" s="41"/>
      <c r="D190" s="41"/>
      <c r="E190" s="41"/>
      <c r="F190" s="41"/>
      <c r="G190" s="41"/>
      <c r="H190" s="41"/>
      <c r="I190" s="175" t="s">
        <v>73</v>
      </c>
      <c r="J190" s="175"/>
      <c r="K190" s="90">
        <f>SUM(K185:K189)</f>
        <v>9</v>
      </c>
      <c r="L190" s="90">
        <f>SUM(L185:L189)</f>
        <v>3</v>
      </c>
      <c r="M190" s="90">
        <f>SUM(M185:M189)</f>
        <v>3</v>
      </c>
      <c r="N190" s="90">
        <f>SUM(N185:N189)</f>
        <v>0</v>
      </c>
    </row>
    <row r="191" spans="2:14" ht="15">
      <c r="B191" s="91" t="s">
        <v>74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92"/>
    </row>
    <row r="192" spans="2:14" ht="15">
      <c r="B192" s="93" t="s">
        <v>75</v>
      </c>
      <c r="C192" s="94"/>
      <c r="D192" s="94" t="s">
        <v>76</v>
      </c>
      <c r="E192" s="39"/>
      <c r="F192" s="94"/>
      <c r="G192" s="94" t="s">
        <v>77</v>
      </c>
      <c r="H192" s="39"/>
      <c r="I192" s="94"/>
      <c r="J192" s="95" t="s">
        <v>78</v>
      </c>
      <c r="K192" s="46"/>
      <c r="L192" s="41"/>
      <c r="M192" s="41"/>
      <c r="N192" s="92"/>
    </row>
    <row r="193" spans="2:14" ht="18" thickBot="1">
      <c r="B193" s="64"/>
      <c r="C193" s="41"/>
      <c r="D193" s="41"/>
      <c r="E193" s="41"/>
      <c r="F193" s="41"/>
      <c r="G193" s="41"/>
      <c r="H193" s="41"/>
      <c r="I193" s="41"/>
      <c r="J193" s="176" t="str">
        <f>IF(M190=3,C179,IF(N190=3,G179,""))</f>
        <v>Tip-70 1</v>
      </c>
      <c r="K193" s="176"/>
      <c r="L193" s="176"/>
      <c r="M193" s="176"/>
      <c r="N193" s="176"/>
    </row>
    <row r="194" spans="2:14" ht="18" thickBot="1">
      <c r="B194" s="96"/>
      <c r="C194" s="97"/>
      <c r="D194" s="97"/>
      <c r="E194" s="97"/>
      <c r="F194" s="97"/>
      <c r="G194" s="97"/>
      <c r="H194" s="97"/>
      <c r="I194" s="97"/>
      <c r="J194" s="98"/>
      <c r="K194" s="98"/>
      <c r="L194" s="98"/>
      <c r="M194" s="98"/>
      <c r="N194" s="99"/>
    </row>
    <row r="195" ht="15" thickTop="1"/>
  </sheetData>
  <sheetProtection/>
  <mergeCells count="120">
    <mergeCell ref="J193:N193"/>
    <mergeCell ref="C181:D181"/>
    <mergeCell ref="G181:N181"/>
    <mergeCell ref="C182:D182"/>
    <mergeCell ref="G182:N182"/>
    <mergeCell ref="K184:L184"/>
    <mergeCell ref="I190:J190"/>
    <mergeCell ref="F177:G177"/>
    <mergeCell ref="H177:J177"/>
    <mergeCell ref="L177:N177"/>
    <mergeCell ref="C179:D179"/>
    <mergeCell ref="G179:N179"/>
    <mergeCell ref="C180:D180"/>
    <mergeCell ref="G180:N180"/>
    <mergeCell ref="J159:N159"/>
    <mergeCell ref="F174:G174"/>
    <mergeCell ref="H174:N174"/>
    <mergeCell ref="F175:G175"/>
    <mergeCell ref="H175:N175"/>
    <mergeCell ref="F176:G176"/>
    <mergeCell ref="H176:N176"/>
    <mergeCell ref="C147:D147"/>
    <mergeCell ref="G147:N147"/>
    <mergeCell ref="C148:D148"/>
    <mergeCell ref="G148:N148"/>
    <mergeCell ref="K150:L150"/>
    <mergeCell ref="I156:J156"/>
    <mergeCell ref="F143:G143"/>
    <mergeCell ref="H143:J143"/>
    <mergeCell ref="L143:N143"/>
    <mergeCell ref="C145:D145"/>
    <mergeCell ref="G145:N145"/>
    <mergeCell ref="C146:D146"/>
    <mergeCell ref="G146:N146"/>
    <mergeCell ref="J124:N124"/>
    <mergeCell ref="F140:G140"/>
    <mergeCell ref="H140:N140"/>
    <mergeCell ref="F141:G141"/>
    <mergeCell ref="H141:N141"/>
    <mergeCell ref="F142:G142"/>
    <mergeCell ref="H142:N142"/>
    <mergeCell ref="C112:D112"/>
    <mergeCell ref="G112:N112"/>
    <mergeCell ref="C113:D113"/>
    <mergeCell ref="G113:N113"/>
    <mergeCell ref="K115:L115"/>
    <mergeCell ref="I121:J121"/>
    <mergeCell ref="F108:G108"/>
    <mergeCell ref="H108:J108"/>
    <mergeCell ref="L108:N108"/>
    <mergeCell ref="C110:D110"/>
    <mergeCell ref="G110:N110"/>
    <mergeCell ref="C111:D111"/>
    <mergeCell ref="G111:N111"/>
    <mergeCell ref="J90:N90"/>
    <mergeCell ref="F105:G105"/>
    <mergeCell ref="H105:N105"/>
    <mergeCell ref="F106:G106"/>
    <mergeCell ref="H106:N106"/>
    <mergeCell ref="F107:G107"/>
    <mergeCell ref="H107:N107"/>
    <mergeCell ref="C78:D78"/>
    <mergeCell ref="G78:N78"/>
    <mergeCell ref="C79:D79"/>
    <mergeCell ref="G79:N79"/>
    <mergeCell ref="K81:L81"/>
    <mergeCell ref="I87:J87"/>
    <mergeCell ref="F74:G74"/>
    <mergeCell ref="H74:J74"/>
    <mergeCell ref="L74:N74"/>
    <mergeCell ref="C76:D76"/>
    <mergeCell ref="G76:N76"/>
    <mergeCell ref="C77:D77"/>
    <mergeCell ref="G77:N77"/>
    <mergeCell ref="J55:N55"/>
    <mergeCell ref="F71:G71"/>
    <mergeCell ref="H71:N71"/>
    <mergeCell ref="F72:G72"/>
    <mergeCell ref="H72:N72"/>
    <mergeCell ref="F73:G73"/>
    <mergeCell ref="H73:N73"/>
    <mergeCell ref="C43:D43"/>
    <mergeCell ref="G43:N43"/>
    <mergeCell ref="C44:D44"/>
    <mergeCell ref="G44:N44"/>
    <mergeCell ref="K46:L46"/>
    <mergeCell ref="I52:J52"/>
    <mergeCell ref="F39:G39"/>
    <mergeCell ref="H39:J39"/>
    <mergeCell ref="L39:N39"/>
    <mergeCell ref="C41:D41"/>
    <mergeCell ref="G41:N41"/>
    <mergeCell ref="C42:D42"/>
    <mergeCell ref="G42:N42"/>
    <mergeCell ref="J21:N21"/>
    <mergeCell ref="F36:G36"/>
    <mergeCell ref="H36:N36"/>
    <mergeCell ref="F37:G37"/>
    <mergeCell ref="H37:N37"/>
    <mergeCell ref="F38:G38"/>
    <mergeCell ref="H38:N38"/>
    <mergeCell ref="C9:D9"/>
    <mergeCell ref="G9:N9"/>
    <mergeCell ref="C10:D10"/>
    <mergeCell ref="G10:N10"/>
    <mergeCell ref="K12:L12"/>
    <mergeCell ref="I18:J18"/>
    <mergeCell ref="F5:G5"/>
    <mergeCell ref="H5:J5"/>
    <mergeCell ref="L5:N5"/>
    <mergeCell ref="C7:D7"/>
    <mergeCell ref="G7:N7"/>
    <mergeCell ref="C8:D8"/>
    <mergeCell ref="G8:N8"/>
    <mergeCell ref="F2:G2"/>
    <mergeCell ref="H2:N2"/>
    <mergeCell ref="F3:G3"/>
    <mergeCell ref="H3:N3"/>
    <mergeCell ref="F4:G4"/>
    <mergeCell ref="H4:N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4.421875" style="0" customWidth="1"/>
    <col min="2" max="2" width="6.421875" style="0" customWidth="1"/>
    <col min="4" max="4" width="12.7109375" style="0" customWidth="1"/>
    <col min="5" max="5" width="11.140625" style="0" customWidth="1"/>
    <col min="6" max="6" width="12.00390625" style="0" customWidth="1"/>
  </cols>
  <sheetData>
    <row r="1" ht="15" thickBot="1"/>
    <row r="2" spans="1:8" ht="17.25">
      <c r="A2" s="1"/>
      <c r="B2" s="2" t="s">
        <v>0</v>
      </c>
      <c r="C2" s="3"/>
      <c r="D2" s="3"/>
      <c r="E2" s="4"/>
      <c r="F2" s="5"/>
      <c r="G2" s="6"/>
      <c r="H2" s="6"/>
    </row>
    <row r="3" spans="1:8" ht="15">
      <c r="A3" s="1"/>
      <c r="B3" s="7" t="s">
        <v>1</v>
      </c>
      <c r="C3" s="8"/>
      <c r="D3" s="8"/>
      <c r="E3" s="9"/>
      <c r="F3" s="5"/>
      <c r="G3" s="6"/>
      <c r="H3" s="6"/>
    </row>
    <row r="4" spans="1:8" ht="15.75" thickBot="1">
      <c r="A4" s="1"/>
      <c r="B4" s="10" t="s">
        <v>2</v>
      </c>
      <c r="C4" s="11"/>
      <c r="D4" s="11"/>
      <c r="E4" s="12"/>
      <c r="F4" s="5"/>
      <c r="G4" s="6"/>
      <c r="H4" s="6"/>
    </row>
    <row r="5" spans="1:8" ht="14.25">
      <c r="A5" s="13"/>
      <c r="B5" s="14"/>
      <c r="C5" s="14"/>
      <c r="D5" s="14"/>
      <c r="E5" s="15"/>
      <c r="F5" s="6"/>
      <c r="G5" s="6"/>
      <c r="H5" s="6"/>
    </row>
    <row r="6" spans="1:8" ht="14.25">
      <c r="A6" s="16"/>
      <c r="B6" s="16" t="s">
        <v>3</v>
      </c>
      <c r="C6" s="16" t="s">
        <v>4</v>
      </c>
      <c r="D6" s="16" t="s">
        <v>5</v>
      </c>
      <c r="E6" s="5"/>
      <c r="F6" s="6"/>
      <c r="G6" s="6"/>
      <c r="H6" s="17"/>
    </row>
    <row r="7" spans="1:8" ht="14.25">
      <c r="A7" s="18" t="s">
        <v>6</v>
      </c>
      <c r="B7" s="18" t="s">
        <v>7</v>
      </c>
      <c r="C7" s="18" t="s">
        <v>8</v>
      </c>
      <c r="D7" s="18" t="s">
        <v>9</v>
      </c>
      <c r="E7" s="19" t="s">
        <v>8</v>
      </c>
      <c r="F7" s="6"/>
      <c r="G7" s="6"/>
      <c r="H7" s="17"/>
    </row>
    <row r="8" spans="1:8" ht="14.25">
      <c r="A8" s="18" t="s">
        <v>10</v>
      </c>
      <c r="B8" s="18"/>
      <c r="C8" s="18"/>
      <c r="D8" s="18"/>
      <c r="E8" s="20"/>
      <c r="F8" s="19" t="s">
        <v>8</v>
      </c>
      <c r="G8" s="6"/>
      <c r="H8" s="17"/>
    </row>
    <row r="9" spans="1:8" ht="14.25">
      <c r="A9" s="16" t="s">
        <v>11</v>
      </c>
      <c r="B9" s="16"/>
      <c r="C9" s="16"/>
      <c r="D9" s="16"/>
      <c r="E9" s="21" t="s">
        <v>12</v>
      </c>
      <c r="F9" s="22" t="s">
        <v>13</v>
      </c>
      <c r="G9" s="5"/>
      <c r="H9" s="17"/>
    </row>
    <row r="10" spans="1:8" ht="14.25">
      <c r="A10" s="16" t="s">
        <v>14</v>
      </c>
      <c r="B10" s="23" t="s">
        <v>15</v>
      </c>
      <c r="C10" s="23" t="s">
        <v>12</v>
      </c>
      <c r="D10" s="23" t="s">
        <v>16</v>
      </c>
      <c r="E10" s="24"/>
      <c r="F10" s="1"/>
      <c r="G10" s="21" t="s">
        <v>8</v>
      </c>
      <c r="H10" s="25"/>
    </row>
    <row r="11" spans="1:8" ht="14.25">
      <c r="A11" s="18" t="s">
        <v>17</v>
      </c>
      <c r="B11" s="26" t="s">
        <v>18</v>
      </c>
      <c r="C11" s="26" t="s">
        <v>19</v>
      </c>
      <c r="D11" s="26" t="s">
        <v>20</v>
      </c>
      <c r="E11" s="19" t="s">
        <v>19</v>
      </c>
      <c r="F11" s="1"/>
      <c r="G11" s="22" t="s">
        <v>13</v>
      </c>
      <c r="H11" s="25"/>
    </row>
    <row r="12" spans="1:8" ht="14.25">
      <c r="A12" s="18" t="s">
        <v>21</v>
      </c>
      <c r="B12" s="18"/>
      <c r="C12" s="18"/>
      <c r="D12" s="18"/>
      <c r="E12" s="20"/>
      <c r="F12" s="21" t="s">
        <v>22</v>
      </c>
      <c r="G12" s="5"/>
      <c r="H12" s="17"/>
    </row>
    <row r="13" spans="1:8" ht="14.25">
      <c r="A13" s="16" t="s">
        <v>23</v>
      </c>
      <c r="B13" s="16"/>
      <c r="C13" s="16"/>
      <c r="D13" s="16"/>
      <c r="E13" s="21" t="s">
        <v>22</v>
      </c>
      <c r="F13" s="27" t="s">
        <v>24</v>
      </c>
      <c r="G13" s="6"/>
      <c r="H13" s="17"/>
    </row>
    <row r="14" spans="1:8" ht="14.25">
      <c r="A14" s="16" t="s">
        <v>25</v>
      </c>
      <c r="B14" s="16" t="s">
        <v>26</v>
      </c>
      <c r="C14" s="16" t="s">
        <v>22</v>
      </c>
      <c r="D14" s="16" t="s">
        <v>27</v>
      </c>
      <c r="E14" s="24"/>
      <c r="F14" s="6"/>
      <c r="G14" s="6"/>
      <c r="H14" s="17"/>
    </row>
    <row r="15" spans="1:8" ht="14.25">
      <c r="A15" s="28"/>
      <c r="B15" s="28"/>
      <c r="C15" s="28"/>
      <c r="D15" s="28"/>
      <c r="E15" s="29"/>
      <c r="F15" s="29"/>
      <c r="G15" s="29"/>
      <c r="H15" s="30"/>
    </row>
    <row r="18" ht="14.25">
      <c r="C18" t="s">
        <v>28</v>
      </c>
    </row>
    <row r="20" spans="3:4" ht="14.25">
      <c r="C20" s="31" t="s">
        <v>29</v>
      </c>
      <c r="D20" s="32" t="s">
        <v>30</v>
      </c>
    </row>
    <row r="21" spans="3:4" ht="14.25">
      <c r="C21" s="31" t="s">
        <v>30</v>
      </c>
      <c r="D21" s="33" t="s">
        <v>24</v>
      </c>
    </row>
    <row r="25" ht="14.25">
      <c r="C25" t="s">
        <v>31</v>
      </c>
    </row>
    <row r="27" spans="3:4" ht="14.25">
      <c r="C27" s="31" t="s">
        <v>32</v>
      </c>
      <c r="D27" s="32" t="s">
        <v>32</v>
      </c>
    </row>
    <row r="28" spans="3:4" ht="14.25">
      <c r="C28" s="31" t="s">
        <v>33</v>
      </c>
      <c r="D28" s="34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63"/>
  <sheetViews>
    <sheetView zoomScalePageLayoutView="0" workbookViewId="0" topLeftCell="A1">
      <selection activeCell="D139" sqref="D139"/>
    </sheetView>
  </sheetViews>
  <sheetFormatPr defaultColWidth="9.140625" defaultRowHeight="15"/>
  <cols>
    <col min="2" max="2" width="5.421875" style="0" customWidth="1"/>
    <col min="3" max="3" width="19.00390625" style="0" customWidth="1"/>
    <col min="6" max="6" width="7.421875" style="0" customWidth="1"/>
    <col min="7" max="7" width="6.8515625" style="0" customWidth="1"/>
    <col min="8" max="8" width="6.5742187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57421875" style="0" customWidth="1"/>
    <col min="13" max="14" width="6.8515625" style="0" customWidth="1"/>
  </cols>
  <sheetData>
    <row r="2" ht="14.25">
      <c r="C2" t="s">
        <v>34</v>
      </c>
    </row>
    <row r="3" ht="15" thickBot="1"/>
    <row r="4" spans="2:14" ht="15.75" thickTop="1">
      <c r="B4" s="35"/>
      <c r="C4" s="36"/>
      <c r="D4" s="37"/>
      <c r="E4" s="37"/>
      <c r="F4" s="155" t="s">
        <v>35</v>
      </c>
      <c r="G4" s="155"/>
      <c r="H4" s="156" t="s">
        <v>36</v>
      </c>
      <c r="I4" s="156"/>
      <c r="J4" s="156"/>
      <c r="K4" s="156"/>
      <c r="L4" s="156"/>
      <c r="M4" s="156"/>
      <c r="N4" s="156"/>
    </row>
    <row r="5" spans="2:14" ht="15">
      <c r="B5" s="38"/>
      <c r="C5" s="39"/>
      <c r="D5" s="40"/>
      <c r="E5" s="41"/>
      <c r="F5" s="157" t="s">
        <v>37</v>
      </c>
      <c r="G5" s="157"/>
      <c r="H5" s="158" t="s">
        <v>38</v>
      </c>
      <c r="I5" s="158"/>
      <c r="J5" s="158"/>
      <c r="K5" s="158"/>
      <c r="L5" s="158"/>
      <c r="M5" s="158"/>
      <c r="N5" s="158"/>
    </row>
    <row r="6" spans="2:14" ht="15">
      <c r="B6" s="42"/>
      <c r="C6" s="43"/>
      <c r="D6" s="41"/>
      <c r="E6" s="41"/>
      <c r="F6" s="159" t="s">
        <v>39</v>
      </c>
      <c r="G6" s="159"/>
      <c r="H6" s="160" t="s">
        <v>40</v>
      </c>
      <c r="I6" s="160"/>
      <c r="J6" s="160"/>
      <c r="K6" s="160"/>
      <c r="L6" s="160"/>
      <c r="M6" s="160"/>
      <c r="N6" s="160"/>
    </row>
    <row r="7" spans="2:14" ht="21" thickBot="1">
      <c r="B7" s="44"/>
      <c r="C7" s="45" t="s">
        <v>41</v>
      </c>
      <c r="D7" s="46"/>
      <c r="E7" s="41"/>
      <c r="F7" s="161" t="s">
        <v>42</v>
      </c>
      <c r="G7" s="161"/>
      <c r="H7" s="162">
        <v>42819</v>
      </c>
      <c r="I7" s="162"/>
      <c r="J7" s="162"/>
      <c r="K7" s="47" t="s">
        <v>43</v>
      </c>
      <c r="L7" s="163" t="s">
        <v>44</v>
      </c>
      <c r="M7" s="163"/>
      <c r="N7" s="163"/>
    </row>
    <row r="8" spans="2:14" ht="15.75" thickTop="1">
      <c r="B8" s="48"/>
      <c r="C8" s="49"/>
      <c r="D8" s="41"/>
      <c r="E8" s="41"/>
      <c r="F8" s="50"/>
      <c r="G8" s="49"/>
      <c r="H8" s="49"/>
      <c r="I8" s="51"/>
      <c r="J8" s="52"/>
      <c r="K8" s="53"/>
      <c r="L8" s="53"/>
      <c r="M8" s="53"/>
      <c r="N8" s="54"/>
    </row>
    <row r="9" spans="2:14" ht="15.75" thickBot="1">
      <c r="B9" s="55" t="s">
        <v>45</v>
      </c>
      <c r="C9" s="164" t="s">
        <v>8</v>
      </c>
      <c r="D9" s="164"/>
      <c r="E9" s="56"/>
      <c r="F9" s="57" t="s">
        <v>46</v>
      </c>
      <c r="G9" s="165" t="s">
        <v>12</v>
      </c>
      <c r="H9" s="165"/>
      <c r="I9" s="165"/>
      <c r="J9" s="165"/>
      <c r="K9" s="165"/>
      <c r="L9" s="165"/>
      <c r="M9" s="165"/>
      <c r="N9" s="165"/>
    </row>
    <row r="10" spans="2:14" ht="14.25">
      <c r="B10" s="58" t="s">
        <v>47</v>
      </c>
      <c r="C10" s="166" t="s">
        <v>48</v>
      </c>
      <c r="D10" s="167"/>
      <c r="E10" s="59"/>
      <c r="F10" s="60" t="s">
        <v>49</v>
      </c>
      <c r="G10" s="168" t="s">
        <v>50</v>
      </c>
      <c r="H10" s="169"/>
      <c r="I10" s="169"/>
      <c r="J10" s="169"/>
      <c r="K10" s="169"/>
      <c r="L10" s="169"/>
      <c r="M10" s="169"/>
      <c r="N10" s="169"/>
    </row>
    <row r="11" spans="2:14" ht="14.25">
      <c r="B11" s="61" t="s">
        <v>51</v>
      </c>
      <c r="C11" s="170" t="s">
        <v>52</v>
      </c>
      <c r="D11" s="171"/>
      <c r="E11" s="59"/>
      <c r="F11" s="62" t="s">
        <v>53</v>
      </c>
      <c r="G11" s="172" t="s">
        <v>54</v>
      </c>
      <c r="H11" s="173"/>
      <c r="I11" s="173"/>
      <c r="J11" s="173"/>
      <c r="K11" s="173"/>
      <c r="L11" s="173"/>
      <c r="M11" s="173"/>
      <c r="N11" s="173"/>
    </row>
    <row r="12" spans="2:14" ht="14.25">
      <c r="B12" s="61" t="s">
        <v>55</v>
      </c>
      <c r="C12" s="170" t="s">
        <v>56</v>
      </c>
      <c r="D12" s="171"/>
      <c r="E12" s="59"/>
      <c r="F12" s="63" t="s">
        <v>57</v>
      </c>
      <c r="G12" s="172" t="s">
        <v>58</v>
      </c>
      <c r="H12" s="173"/>
      <c r="I12" s="173"/>
      <c r="J12" s="173"/>
      <c r="K12" s="173"/>
      <c r="L12" s="173"/>
      <c r="M12" s="173"/>
      <c r="N12" s="173"/>
    </row>
    <row r="13" spans="2:14" ht="15">
      <c r="B13" s="64"/>
      <c r="C13" s="41"/>
      <c r="D13" s="41"/>
      <c r="E13" s="41"/>
      <c r="F13" s="50"/>
      <c r="G13" s="65"/>
      <c r="H13" s="65"/>
      <c r="I13" s="65"/>
      <c r="J13" s="41"/>
      <c r="K13" s="41"/>
      <c r="L13" s="41"/>
      <c r="M13" s="66"/>
      <c r="N13" s="67"/>
    </row>
    <row r="14" spans="2:14" ht="15.75" thickBot="1">
      <c r="B14" s="68" t="s">
        <v>59</v>
      </c>
      <c r="C14" s="41"/>
      <c r="D14" s="41"/>
      <c r="E14" s="41"/>
      <c r="F14" s="69" t="s">
        <v>60</v>
      </c>
      <c r="G14" s="69" t="s">
        <v>61</v>
      </c>
      <c r="H14" s="69" t="s">
        <v>62</v>
      </c>
      <c r="I14" s="69" t="s">
        <v>63</v>
      </c>
      <c r="J14" s="69" t="s">
        <v>64</v>
      </c>
      <c r="K14" s="174" t="s">
        <v>65</v>
      </c>
      <c r="L14" s="174"/>
      <c r="M14" s="69" t="s">
        <v>66</v>
      </c>
      <c r="N14" s="70" t="s">
        <v>67</v>
      </c>
    </row>
    <row r="15" spans="2:14" ht="15" thickBot="1">
      <c r="B15" s="71" t="s">
        <v>68</v>
      </c>
      <c r="C15" s="72" t="str">
        <f>IF(C10&gt;"",C10,"")</f>
        <v>Khosravi Sam</v>
      </c>
      <c r="D15" s="72" t="str">
        <f>IF(G10&gt;"",G10,"")</f>
        <v>Taavela Juuso</v>
      </c>
      <c r="E15" s="73"/>
      <c r="F15" s="74">
        <v>4</v>
      </c>
      <c r="G15" s="74">
        <v>7</v>
      </c>
      <c r="H15" s="74">
        <v>7</v>
      </c>
      <c r="I15" s="74"/>
      <c r="J15" s="74"/>
      <c r="K15" s="75">
        <f>IF(ISBLANK(F15),"",COUNTIF(F15:J15,"&gt;=0"))</f>
        <v>3</v>
      </c>
      <c r="L15" s="76">
        <f>IF(ISBLANK(F15),"",(IF(LEFT(F15,1)="-",1,0)+IF(LEFT(G15,1)="-",1,0)+IF(LEFT(H15,1)="-",1,0)+IF(LEFT(I15,1)="-",1,0)+IF(LEFT(J15,1)="-",1,0)))</f>
        <v>0</v>
      </c>
      <c r="M15" s="77">
        <f aca="true" t="shared" si="0" ref="M15:N19">IF(K15=3,1,"")</f>
        <v>1</v>
      </c>
      <c r="N15" s="77">
        <f t="shared" si="0"/>
      </c>
    </row>
    <row r="16" spans="2:14" ht="15" thickBot="1">
      <c r="B16" s="78" t="s">
        <v>69</v>
      </c>
      <c r="C16" s="72" t="str">
        <f>IF(C11&gt;"",C11,"")</f>
        <v>Vesalainen Matias</v>
      </c>
      <c r="D16" s="72" t="str">
        <f>IF(G11&gt;"",G11,"")</f>
        <v>Laine Aleksi</v>
      </c>
      <c r="E16" s="79"/>
      <c r="F16" s="80">
        <v>-6</v>
      </c>
      <c r="G16" s="81">
        <v>-10</v>
      </c>
      <c r="H16" s="81">
        <v>-5</v>
      </c>
      <c r="I16" s="81"/>
      <c r="J16" s="81"/>
      <c r="K16" s="75">
        <f>IF(ISBLANK(F16),"",COUNTIF(F16:J16,"&gt;=0"))</f>
        <v>0</v>
      </c>
      <c r="L16" s="76">
        <f>IF(ISBLANK(F16),"",(IF(LEFT(F16,1)="-",1,0)+IF(LEFT(G16,1)="-",1,0)+IF(LEFT(H16,1)="-",1,0)+IF(LEFT(I16,1)="-",1,0)+IF(LEFT(J16,1)="-",1,0)))</f>
        <v>3</v>
      </c>
      <c r="M16" s="77">
        <f t="shared" si="0"/>
      </c>
      <c r="N16" s="77">
        <f t="shared" si="0"/>
        <v>1</v>
      </c>
    </row>
    <row r="17" spans="2:14" ht="15" thickBot="1">
      <c r="B17" s="82" t="s">
        <v>70</v>
      </c>
      <c r="C17" s="72" t="str">
        <f>IF(C12&gt;"",C12,"")</f>
        <v>Vesalainen Rasmus</v>
      </c>
      <c r="D17" s="72" t="str">
        <f>IF(G12&gt;"",G12,"")</f>
        <v>Kuuri-Riutta Konsta</v>
      </c>
      <c r="E17" s="83"/>
      <c r="F17" s="80">
        <v>8</v>
      </c>
      <c r="G17" s="84">
        <v>-10</v>
      </c>
      <c r="H17" s="80">
        <v>9</v>
      </c>
      <c r="I17" s="80">
        <v>8</v>
      </c>
      <c r="J17" s="80"/>
      <c r="K17" s="75">
        <f>IF(ISBLANK(F17),"",COUNTIF(F17:J17,"&gt;=0"))</f>
        <v>3</v>
      </c>
      <c r="L17" s="76">
        <f>IF(ISBLANK(F17),"",(IF(LEFT(F17,1)="-",1,0)+IF(LEFT(G17,1)="-",1,0)+IF(LEFT(H17,1)="-",1,0)+IF(LEFT(I17,1)="-",1,0)+IF(LEFT(J17,1)="-",1,0)))</f>
        <v>1</v>
      </c>
      <c r="M17" s="77">
        <f t="shared" si="0"/>
        <v>1</v>
      </c>
      <c r="N17" s="77">
        <f t="shared" si="0"/>
      </c>
    </row>
    <row r="18" spans="2:14" ht="15" thickBot="1">
      <c r="B18" s="85" t="s">
        <v>71</v>
      </c>
      <c r="C18" s="72" t="str">
        <f>IF(C10&gt;"",C10,"")</f>
        <v>Khosravi Sam</v>
      </c>
      <c r="D18" s="72" t="str">
        <f>IF(G11&gt;"",G11,"")</f>
        <v>Laine Aleksi</v>
      </c>
      <c r="E18" s="86"/>
      <c r="F18" s="87">
        <v>6</v>
      </c>
      <c r="G18" s="88">
        <v>4</v>
      </c>
      <c r="H18" s="87">
        <v>1</v>
      </c>
      <c r="I18" s="87"/>
      <c r="J18" s="87"/>
      <c r="K18" s="75">
        <f>IF(ISBLANK(F18),"",COUNTIF(F18:J18,"&gt;=0"))</f>
        <v>3</v>
      </c>
      <c r="L18" s="76">
        <f>IF(ISBLANK(F18),"",(IF(LEFT(F18,1)="-",1,0)+IF(LEFT(G18,1)="-",1,0)+IF(LEFT(H18,1)="-",1,0)+IF(LEFT(I18,1)="-",1,0)+IF(LEFT(J18,1)="-",1,0)))</f>
        <v>0</v>
      </c>
      <c r="M18" s="77">
        <f t="shared" si="0"/>
        <v>1</v>
      </c>
      <c r="N18" s="77">
        <f t="shared" si="0"/>
      </c>
    </row>
    <row r="19" spans="2:14" ht="14.25">
      <c r="B19" s="78" t="s">
        <v>72</v>
      </c>
      <c r="C19" s="72" t="str">
        <f>IF(C11&gt;"",C11,"")</f>
        <v>Vesalainen Matias</v>
      </c>
      <c r="D19" s="72" t="str">
        <f>IF(G10&gt;"",G10,"")</f>
        <v>Taavela Juuso</v>
      </c>
      <c r="E19" s="79"/>
      <c r="F19" s="81"/>
      <c r="G19" s="89"/>
      <c r="H19" s="81"/>
      <c r="I19" s="81"/>
      <c r="J19" s="81"/>
      <c r="K19" s="75">
        <f>IF(ISBLANK(F19),"",COUNTIF(F19:J19,"&gt;=0"))</f>
      </c>
      <c r="L19" s="76">
        <f>IF(ISBLANK(F19),"",(IF(LEFT(F19,1)="-",1,0)+IF(LEFT(G19,1)="-",1,0)+IF(LEFT(H19,1)="-",1,0)+IF(LEFT(I19,1)="-",1,0)+IF(LEFT(J19,1)="-",1,0)))</f>
      </c>
      <c r="M19" s="77">
        <f t="shared" si="0"/>
      </c>
      <c r="N19" s="77">
        <f t="shared" si="0"/>
      </c>
    </row>
    <row r="20" spans="2:14" ht="15">
      <c r="B20" s="64"/>
      <c r="C20" s="41"/>
      <c r="D20" s="41"/>
      <c r="E20" s="41"/>
      <c r="F20" s="41"/>
      <c r="G20" s="41"/>
      <c r="H20" s="41"/>
      <c r="I20" s="175" t="s">
        <v>73</v>
      </c>
      <c r="J20" s="175"/>
      <c r="K20" s="90">
        <f>SUM(K15:K19)</f>
        <v>9</v>
      </c>
      <c r="L20" s="90">
        <f>SUM(L15:L19)</f>
        <v>4</v>
      </c>
      <c r="M20" s="90">
        <f>SUM(M15:M19)</f>
        <v>3</v>
      </c>
      <c r="N20" s="90">
        <f>SUM(N15:N19)</f>
        <v>1</v>
      </c>
    </row>
    <row r="21" spans="2:14" ht="15">
      <c r="B21" s="91" t="s">
        <v>74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92"/>
    </row>
    <row r="22" spans="2:14" ht="15">
      <c r="B22" s="93" t="s">
        <v>75</v>
      </c>
      <c r="C22" s="94"/>
      <c r="D22" s="94" t="s">
        <v>76</v>
      </c>
      <c r="E22" s="39"/>
      <c r="F22" s="94"/>
      <c r="G22" s="94" t="s">
        <v>77</v>
      </c>
      <c r="H22" s="39"/>
      <c r="I22" s="94"/>
      <c r="J22" s="95" t="s">
        <v>78</v>
      </c>
      <c r="K22" s="46"/>
      <c r="L22" s="41"/>
      <c r="M22" s="41"/>
      <c r="N22" s="92"/>
    </row>
    <row r="23" spans="2:14" ht="18" thickBot="1">
      <c r="B23" s="64"/>
      <c r="C23" s="41"/>
      <c r="D23" s="41"/>
      <c r="E23" s="41"/>
      <c r="F23" s="41"/>
      <c r="G23" s="41"/>
      <c r="H23" s="41"/>
      <c r="I23" s="41"/>
      <c r="J23" s="176" t="str">
        <f>IF(M20=3,C9,IF(N20=3,G9,""))</f>
        <v>KoKa 1</v>
      </c>
      <c r="K23" s="176"/>
      <c r="L23" s="176"/>
      <c r="M23" s="176"/>
      <c r="N23" s="176"/>
    </row>
    <row r="24" spans="2:14" ht="18" thickBot="1">
      <c r="B24" s="96"/>
      <c r="C24" s="97"/>
      <c r="D24" s="97"/>
      <c r="E24" s="97"/>
      <c r="F24" s="97"/>
      <c r="G24" s="97"/>
      <c r="H24" s="97"/>
      <c r="I24" s="97"/>
      <c r="J24" s="98"/>
      <c r="K24" s="98"/>
      <c r="L24" s="98"/>
      <c r="M24" s="98"/>
      <c r="N24" s="99"/>
    </row>
    <row r="25" ht="15" thickTop="1"/>
    <row r="36" ht="14.25">
      <c r="C36" t="s">
        <v>79</v>
      </c>
    </row>
    <row r="37" ht="15" thickBot="1"/>
    <row r="38" spans="2:14" ht="15.75" thickTop="1">
      <c r="B38" s="35"/>
      <c r="C38" s="36"/>
      <c r="D38" s="37"/>
      <c r="E38" s="37"/>
      <c r="F38" s="155" t="s">
        <v>35</v>
      </c>
      <c r="G38" s="155"/>
      <c r="H38" s="156" t="s">
        <v>36</v>
      </c>
      <c r="I38" s="156"/>
      <c r="J38" s="156"/>
      <c r="K38" s="156"/>
      <c r="L38" s="156"/>
      <c r="M38" s="156"/>
      <c r="N38" s="156"/>
    </row>
    <row r="39" spans="2:14" ht="15">
      <c r="B39" s="38"/>
      <c r="C39" s="39"/>
      <c r="D39" s="40"/>
      <c r="E39" s="41"/>
      <c r="F39" s="157" t="s">
        <v>37</v>
      </c>
      <c r="G39" s="157"/>
      <c r="H39" s="158" t="s">
        <v>38</v>
      </c>
      <c r="I39" s="158"/>
      <c r="J39" s="158"/>
      <c r="K39" s="158"/>
      <c r="L39" s="158"/>
      <c r="M39" s="158"/>
      <c r="N39" s="158"/>
    </row>
    <row r="40" spans="2:14" ht="15">
      <c r="B40" s="42"/>
      <c r="C40" s="43"/>
      <c r="D40" s="41"/>
      <c r="E40" s="41"/>
      <c r="F40" s="159" t="s">
        <v>39</v>
      </c>
      <c r="G40" s="159"/>
      <c r="H40" s="160" t="s">
        <v>40</v>
      </c>
      <c r="I40" s="160"/>
      <c r="J40" s="160"/>
      <c r="K40" s="160"/>
      <c r="L40" s="160"/>
      <c r="M40" s="160"/>
      <c r="N40" s="160"/>
    </row>
    <row r="41" spans="2:14" ht="21" thickBot="1">
      <c r="B41" s="44"/>
      <c r="C41" s="45" t="s">
        <v>41</v>
      </c>
      <c r="D41" s="46"/>
      <c r="E41" s="41"/>
      <c r="F41" s="161" t="s">
        <v>42</v>
      </c>
      <c r="G41" s="161"/>
      <c r="H41" s="162">
        <v>42819</v>
      </c>
      <c r="I41" s="162"/>
      <c r="J41" s="162"/>
      <c r="K41" s="47" t="s">
        <v>43</v>
      </c>
      <c r="L41" s="163" t="s">
        <v>44</v>
      </c>
      <c r="M41" s="163"/>
      <c r="N41" s="163"/>
    </row>
    <row r="42" spans="2:14" ht="15.75" thickTop="1">
      <c r="B42" s="48"/>
      <c r="C42" s="49"/>
      <c r="D42" s="41"/>
      <c r="E42" s="41"/>
      <c r="F42" s="50"/>
      <c r="G42" s="49"/>
      <c r="H42" s="49"/>
      <c r="I42" s="51"/>
      <c r="J42" s="52"/>
      <c r="K42" s="53"/>
      <c r="L42" s="53"/>
      <c r="M42" s="53"/>
      <c r="N42" s="54"/>
    </row>
    <row r="43" spans="2:14" ht="15.75" thickBot="1">
      <c r="B43" s="55" t="s">
        <v>45</v>
      </c>
      <c r="C43" s="164" t="s">
        <v>19</v>
      </c>
      <c r="D43" s="164"/>
      <c r="E43" s="56"/>
      <c r="F43" s="57" t="s">
        <v>46</v>
      </c>
      <c r="G43" s="165" t="s">
        <v>22</v>
      </c>
      <c r="H43" s="165"/>
      <c r="I43" s="165"/>
      <c r="J43" s="165"/>
      <c r="K43" s="165"/>
      <c r="L43" s="165"/>
      <c r="M43" s="165"/>
      <c r="N43" s="165"/>
    </row>
    <row r="44" spans="2:14" ht="14.25">
      <c r="B44" s="58" t="s">
        <v>47</v>
      </c>
      <c r="C44" s="166" t="s">
        <v>80</v>
      </c>
      <c r="D44" s="167"/>
      <c r="E44" s="59"/>
      <c r="F44" s="60" t="s">
        <v>49</v>
      </c>
      <c r="G44" s="168" t="s">
        <v>81</v>
      </c>
      <c r="H44" s="169"/>
      <c r="I44" s="169"/>
      <c r="J44" s="169"/>
      <c r="K44" s="169"/>
      <c r="L44" s="169"/>
      <c r="M44" s="169"/>
      <c r="N44" s="169"/>
    </row>
    <row r="45" spans="2:14" ht="14.25">
      <c r="B45" s="61" t="s">
        <v>51</v>
      </c>
      <c r="C45" s="170" t="s">
        <v>82</v>
      </c>
      <c r="D45" s="171"/>
      <c r="E45" s="59"/>
      <c r="F45" s="62" t="s">
        <v>53</v>
      </c>
      <c r="G45" s="172" t="s">
        <v>83</v>
      </c>
      <c r="H45" s="173"/>
      <c r="I45" s="173"/>
      <c r="J45" s="173"/>
      <c r="K45" s="173"/>
      <c r="L45" s="173"/>
      <c r="M45" s="173"/>
      <c r="N45" s="173"/>
    </row>
    <row r="46" spans="2:14" ht="14.25">
      <c r="B46" s="61" t="s">
        <v>55</v>
      </c>
      <c r="C46" s="170" t="s">
        <v>84</v>
      </c>
      <c r="D46" s="171"/>
      <c r="E46" s="59"/>
      <c r="F46" s="63" t="s">
        <v>57</v>
      </c>
      <c r="G46" s="172" t="s">
        <v>85</v>
      </c>
      <c r="H46" s="173"/>
      <c r="I46" s="173"/>
      <c r="J46" s="173"/>
      <c r="K46" s="173"/>
      <c r="L46" s="173"/>
      <c r="M46" s="173"/>
      <c r="N46" s="173"/>
    </row>
    <row r="47" spans="2:14" ht="15">
      <c r="B47" s="64"/>
      <c r="C47" s="41"/>
      <c r="D47" s="41"/>
      <c r="E47" s="41"/>
      <c r="F47" s="50"/>
      <c r="G47" s="65"/>
      <c r="H47" s="65"/>
      <c r="I47" s="65"/>
      <c r="J47" s="41"/>
      <c r="K47" s="41"/>
      <c r="L47" s="41"/>
      <c r="M47" s="66"/>
      <c r="N47" s="67"/>
    </row>
    <row r="48" spans="2:14" ht="15.75" thickBot="1">
      <c r="B48" s="68" t="s">
        <v>59</v>
      </c>
      <c r="C48" s="41"/>
      <c r="D48" s="41"/>
      <c r="E48" s="41"/>
      <c r="F48" s="69" t="s">
        <v>60</v>
      </c>
      <c r="G48" s="69" t="s">
        <v>61</v>
      </c>
      <c r="H48" s="69" t="s">
        <v>62</v>
      </c>
      <c r="I48" s="69" t="s">
        <v>63</v>
      </c>
      <c r="J48" s="69" t="s">
        <v>64</v>
      </c>
      <c r="K48" s="174" t="s">
        <v>65</v>
      </c>
      <c r="L48" s="174"/>
      <c r="M48" s="69" t="s">
        <v>66</v>
      </c>
      <c r="N48" s="70" t="s">
        <v>67</v>
      </c>
    </row>
    <row r="49" spans="2:14" ht="15" thickBot="1">
      <c r="B49" s="71" t="s">
        <v>68</v>
      </c>
      <c r="C49" s="72" t="str">
        <f>IF(C44&gt;"",C44,"")</f>
        <v>Kylliö Joonas</v>
      </c>
      <c r="D49" s="72" t="str">
        <f>IF(G44&gt;"",G44,"")</f>
        <v>Li Sam</v>
      </c>
      <c r="E49" s="73"/>
      <c r="F49" s="74">
        <v>-9</v>
      </c>
      <c r="G49" s="74">
        <v>-9</v>
      </c>
      <c r="H49" s="74">
        <v>-8</v>
      </c>
      <c r="I49" s="74"/>
      <c r="J49" s="74"/>
      <c r="K49" s="75">
        <f>IF(ISBLANK(F49),"",COUNTIF(F49:J49,"&gt;=0"))</f>
        <v>0</v>
      </c>
      <c r="L49" s="76">
        <f>IF(ISBLANK(F49),"",(IF(LEFT(F49,1)="-",1,0)+IF(LEFT(G49,1)="-",1,0)+IF(LEFT(H49,1)="-",1,0)+IF(LEFT(I49,1)="-",1,0)+IF(LEFT(J49,1)="-",1,0)))</f>
        <v>3</v>
      </c>
      <c r="M49" s="77">
        <f aca="true" t="shared" si="1" ref="M49:N53">IF(K49=3,1,"")</f>
      </c>
      <c r="N49" s="77">
        <f t="shared" si="1"/>
        <v>1</v>
      </c>
    </row>
    <row r="50" spans="2:14" ht="15" thickBot="1">
      <c r="B50" s="78" t="s">
        <v>69</v>
      </c>
      <c r="C50" s="72" t="str">
        <f>IF(C45&gt;"",C45,"")</f>
        <v>Tran Daniel</v>
      </c>
      <c r="D50" s="72" t="str">
        <f>IF(G45&gt;"",G45,"")</f>
        <v>Räsänen Aleksi</v>
      </c>
      <c r="E50" s="79"/>
      <c r="F50" s="80">
        <v>-14</v>
      </c>
      <c r="G50" s="81">
        <v>-3</v>
      </c>
      <c r="H50" s="81">
        <v>-6</v>
      </c>
      <c r="I50" s="81"/>
      <c r="J50" s="81"/>
      <c r="K50" s="75">
        <f>IF(ISBLANK(F50),"",COUNTIF(F50:J50,"&gt;=0"))</f>
        <v>0</v>
      </c>
      <c r="L50" s="76">
        <f>IF(ISBLANK(F50),"",(IF(LEFT(F50,1)="-",1,0)+IF(LEFT(G50,1)="-",1,0)+IF(LEFT(H50,1)="-",1,0)+IF(LEFT(I50,1)="-",1,0)+IF(LEFT(J50,1)="-",1,0)))</f>
        <v>3</v>
      </c>
      <c r="M50" s="77">
        <f t="shared" si="1"/>
      </c>
      <c r="N50" s="77">
        <f t="shared" si="1"/>
        <v>1</v>
      </c>
    </row>
    <row r="51" spans="2:14" ht="15" thickBot="1">
      <c r="B51" s="82" t="s">
        <v>70</v>
      </c>
      <c r="C51" s="72" t="str">
        <f>IF(C46&gt;"",C46,"")</f>
        <v>Joesaar Karl</v>
      </c>
      <c r="D51" s="72" t="str">
        <f>IF(G46&gt;"",G46,"")</f>
        <v>Rahikainen Joni</v>
      </c>
      <c r="E51" s="83"/>
      <c r="F51" s="80">
        <v>10</v>
      </c>
      <c r="G51" s="84">
        <v>-9</v>
      </c>
      <c r="H51" s="80">
        <v>-9</v>
      </c>
      <c r="I51" s="80">
        <v>-6</v>
      </c>
      <c r="J51" s="80"/>
      <c r="K51" s="75">
        <f>IF(ISBLANK(F51),"",COUNTIF(F51:J51,"&gt;=0"))</f>
        <v>1</v>
      </c>
      <c r="L51" s="76">
        <f>IF(ISBLANK(F51),"",(IF(LEFT(F51,1)="-",1,0)+IF(LEFT(G51,1)="-",1,0)+IF(LEFT(H51,1)="-",1,0)+IF(LEFT(I51,1)="-",1,0)+IF(LEFT(J51,1)="-",1,0)))</f>
        <v>3</v>
      </c>
      <c r="M51" s="77">
        <f t="shared" si="1"/>
      </c>
      <c r="N51" s="77">
        <f t="shared" si="1"/>
        <v>1</v>
      </c>
    </row>
    <row r="52" spans="2:14" ht="15" thickBot="1">
      <c r="B52" s="85" t="s">
        <v>71</v>
      </c>
      <c r="C52" s="72" t="str">
        <f>IF(C44&gt;"",C44,"")</f>
        <v>Kylliö Joonas</v>
      </c>
      <c r="D52" s="72" t="str">
        <f>IF(G45&gt;"",G45,"")</f>
        <v>Räsänen Aleksi</v>
      </c>
      <c r="E52" s="86"/>
      <c r="F52" s="87"/>
      <c r="G52" s="88"/>
      <c r="H52" s="87"/>
      <c r="I52" s="87"/>
      <c r="J52" s="87"/>
      <c r="K52" s="75">
        <f>IF(ISBLANK(F52),"",COUNTIF(F52:J52,"&gt;=0"))</f>
      </c>
      <c r="L52" s="76">
        <f>IF(ISBLANK(F52),"",(IF(LEFT(F52,1)="-",1,0)+IF(LEFT(G52,1)="-",1,0)+IF(LEFT(H52,1)="-",1,0)+IF(LEFT(I52,1)="-",1,0)+IF(LEFT(J52,1)="-",1,0)))</f>
      </c>
      <c r="M52" s="77">
        <f t="shared" si="1"/>
      </c>
      <c r="N52" s="77">
        <f t="shared" si="1"/>
      </c>
    </row>
    <row r="53" spans="2:14" ht="14.25">
      <c r="B53" s="78" t="s">
        <v>72</v>
      </c>
      <c r="C53" s="72" t="str">
        <f>IF(C45&gt;"",C45,"")</f>
        <v>Tran Daniel</v>
      </c>
      <c r="D53" s="72" t="str">
        <f>IF(G44&gt;"",G44,"")</f>
        <v>Li Sam</v>
      </c>
      <c r="E53" s="79"/>
      <c r="F53" s="81"/>
      <c r="G53" s="89"/>
      <c r="H53" s="81"/>
      <c r="I53" s="81"/>
      <c r="J53" s="81"/>
      <c r="K53" s="75">
        <f>IF(ISBLANK(F53),"",COUNTIF(F53:J53,"&gt;=0"))</f>
      </c>
      <c r="L53" s="76">
        <f>IF(ISBLANK(F53),"",(IF(LEFT(F53,1)="-",1,0)+IF(LEFT(G53,1)="-",1,0)+IF(LEFT(H53,1)="-",1,0)+IF(LEFT(I53,1)="-",1,0)+IF(LEFT(J53,1)="-",1,0)))</f>
      </c>
      <c r="M53" s="77">
        <f t="shared" si="1"/>
      </c>
      <c r="N53" s="77">
        <f t="shared" si="1"/>
      </c>
    </row>
    <row r="54" spans="2:14" ht="15">
      <c r="B54" s="64"/>
      <c r="C54" s="41"/>
      <c r="D54" s="41"/>
      <c r="E54" s="41"/>
      <c r="F54" s="41"/>
      <c r="G54" s="41"/>
      <c r="H54" s="41"/>
      <c r="I54" s="175" t="s">
        <v>73</v>
      </c>
      <c r="J54" s="175"/>
      <c r="K54" s="90">
        <f>SUM(K49:K53)</f>
        <v>1</v>
      </c>
      <c r="L54" s="90">
        <f>SUM(L49:L53)</f>
        <v>9</v>
      </c>
      <c r="M54" s="90">
        <f>SUM(M49:M53)</f>
        <v>0</v>
      </c>
      <c r="N54" s="90">
        <f>SUM(N49:N53)</f>
        <v>3</v>
      </c>
    </row>
    <row r="55" spans="2:14" ht="15">
      <c r="B55" s="91" t="s">
        <v>74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92"/>
    </row>
    <row r="56" spans="2:14" ht="15">
      <c r="B56" s="93" t="s">
        <v>75</v>
      </c>
      <c r="C56" s="94"/>
      <c r="D56" s="94" t="s">
        <v>76</v>
      </c>
      <c r="E56" s="39"/>
      <c r="F56" s="94"/>
      <c r="G56" s="94" t="s">
        <v>77</v>
      </c>
      <c r="H56" s="39"/>
      <c r="I56" s="94"/>
      <c r="J56" s="95" t="s">
        <v>78</v>
      </c>
      <c r="K56" s="46"/>
      <c r="L56" s="41"/>
      <c r="M56" s="41"/>
      <c r="N56" s="92"/>
    </row>
    <row r="57" spans="2:14" ht="18" thickBot="1">
      <c r="B57" s="64"/>
      <c r="C57" s="41"/>
      <c r="D57" s="41"/>
      <c r="E57" s="41"/>
      <c r="F57" s="41"/>
      <c r="G57" s="41"/>
      <c r="H57" s="41"/>
      <c r="I57" s="41"/>
      <c r="J57" s="176" t="str">
        <f>IF(M54=3,C43,IF(N54=3,G43,""))</f>
        <v>PT_Espoo 1</v>
      </c>
      <c r="K57" s="176"/>
      <c r="L57" s="176"/>
      <c r="M57" s="176"/>
      <c r="N57" s="176"/>
    </row>
    <row r="58" spans="2:14" ht="18" thickBot="1">
      <c r="B58" s="96"/>
      <c r="C58" s="97"/>
      <c r="D58" s="97"/>
      <c r="E58" s="97"/>
      <c r="F58" s="97"/>
      <c r="G58" s="97"/>
      <c r="H58" s="97"/>
      <c r="I58" s="97"/>
      <c r="J58" s="98"/>
      <c r="K58" s="98"/>
      <c r="L58" s="98"/>
      <c r="M58" s="98"/>
      <c r="N58" s="99"/>
    </row>
    <row r="59" ht="15" thickTop="1"/>
    <row r="71" ht="14.25">
      <c r="C71" t="s">
        <v>28</v>
      </c>
    </row>
    <row r="72" ht="15" thickBot="1"/>
    <row r="73" spans="2:14" ht="15.75" thickTop="1">
      <c r="B73" s="35"/>
      <c r="C73" s="36"/>
      <c r="D73" s="37"/>
      <c r="E73" s="37"/>
      <c r="F73" s="155" t="s">
        <v>35</v>
      </c>
      <c r="G73" s="155"/>
      <c r="H73" s="156" t="s">
        <v>36</v>
      </c>
      <c r="I73" s="156"/>
      <c r="J73" s="156"/>
      <c r="K73" s="156"/>
      <c r="L73" s="156"/>
      <c r="M73" s="156"/>
      <c r="N73" s="156"/>
    </row>
    <row r="74" spans="2:14" ht="15">
      <c r="B74" s="38"/>
      <c r="C74" s="39"/>
      <c r="D74" s="40"/>
      <c r="E74" s="41"/>
      <c r="F74" s="157" t="s">
        <v>37</v>
      </c>
      <c r="G74" s="157"/>
      <c r="H74" s="158" t="s">
        <v>38</v>
      </c>
      <c r="I74" s="158"/>
      <c r="J74" s="158"/>
      <c r="K74" s="158"/>
      <c r="L74" s="158"/>
      <c r="M74" s="158"/>
      <c r="N74" s="158"/>
    </row>
    <row r="75" spans="2:14" ht="15">
      <c r="B75" s="42"/>
      <c r="C75" s="43"/>
      <c r="D75" s="41"/>
      <c r="E75" s="41"/>
      <c r="F75" s="159" t="s">
        <v>39</v>
      </c>
      <c r="G75" s="159"/>
      <c r="H75" s="160" t="s">
        <v>40</v>
      </c>
      <c r="I75" s="160"/>
      <c r="J75" s="160"/>
      <c r="K75" s="160"/>
      <c r="L75" s="160"/>
      <c r="M75" s="160"/>
      <c r="N75" s="160"/>
    </row>
    <row r="76" spans="2:14" ht="21" thickBot="1">
      <c r="B76" s="44"/>
      <c r="C76" s="45" t="s">
        <v>41</v>
      </c>
      <c r="D76" s="46"/>
      <c r="E76" s="41"/>
      <c r="F76" s="161" t="s">
        <v>42</v>
      </c>
      <c r="G76" s="161"/>
      <c r="H76" s="162">
        <v>42819</v>
      </c>
      <c r="I76" s="162"/>
      <c r="J76" s="162"/>
      <c r="K76" s="47" t="s">
        <v>43</v>
      </c>
      <c r="L76" s="163" t="s">
        <v>44</v>
      </c>
      <c r="M76" s="163"/>
      <c r="N76" s="163"/>
    </row>
    <row r="77" spans="2:14" ht="15.75" thickTop="1">
      <c r="B77" s="48"/>
      <c r="C77" s="49"/>
      <c r="D77" s="41"/>
      <c r="E77" s="41"/>
      <c r="F77" s="50"/>
      <c r="G77" s="49"/>
      <c r="H77" s="49"/>
      <c r="I77" s="51"/>
      <c r="J77" s="52"/>
      <c r="K77" s="53"/>
      <c r="L77" s="53"/>
      <c r="M77" s="53"/>
      <c r="N77" s="54"/>
    </row>
    <row r="78" spans="2:14" ht="15.75" thickBot="1">
      <c r="B78" s="55" t="s">
        <v>45</v>
      </c>
      <c r="C78" s="164" t="s">
        <v>29</v>
      </c>
      <c r="D78" s="164"/>
      <c r="E78" s="56"/>
      <c r="F78" s="57" t="s">
        <v>46</v>
      </c>
      <c r="G78" s="165" t="s">
        <v>30</v>
      </c>
      <c r="H78" s="165"/>
      <c r="I78" s="165"/>
      <c r="J78" s="165"/>
      <c r="K78" s="165"/>
      <c r="L78" s="165"/>
      <c r="M78" s="165"/>
      <c r="N78" s="165"/>
    </row>
    <row r="79" spans="2:14" ht="14.25">
      <c r="B79" s="58" t="s">
        <v>47</v>
      </c>
      <c r="C79" s="166" t="s">
        <v>86</v>
      </c>
      <c r="D79" s="167"/>
      <c r="E79" s="59"/>
      <c r="F79" s="60" t="s">
        <v>49</v>
      </c>
      <c r="G79" s="168" t="s">
        <v>87</v>
      </c>
      <c r="H79" s="169"/>
      <c r="I79" s="169"/>
      <c r="J79" s="169"/>
      <c r="K79" s="169"/>
      <c r="L79" s="169"/>
      <c r="M79" s="169"/>
      <c r="N79" s="169"/>
    </row>
    <row r="80" spans="2:14" ht="14.25">
      <c r="B80" s="61" t="s">
        <v>51</v>
      </c>
      <c r="C80" s="170" t="s">
        <v>88</v>
      </c>
      <c r="D80" s="171"/>
      <c r="E80" s="59"/>
      <c r="F80" s="62" t="s">
        <v>53</v>
      </c>
      <c r="G80" s="172" t="s">
        <v>89</v>
      </c>
      <c r="H80" s="173"/>
      <c r="I80" s="173"/>
      <c r="J80" s="173"/>
      <c r="K80" s="173"/>
      <c r="L80" s="173"/>
      <c r="M80" s="173"/>
      <c r="N80" s="173"/>
    </row>
    <row r="81" spans="2:14" ht="14.25">
      <c r="B81" s="61" t="s">
        <v>55</v>
      </c>
      <c r="C81" s="170" t="s">
        <v>90</v>
      </c>
      <c r="D81" s="171"/>
      <c r="E81" s="59"/>
      <c r="F81" s="63" t="s">
        <v>57</v>
      </c>
      <c r="G81" s="172" t="s">
        <v>91</v>
      </c>
      <c r="H81" s="173"/>
      <c r="I81" s="173"/>
      <c r="J81" s="173"/>
      <c r="K81" s="173"/>
      <c r="L81" s="173"/>
      <c r="M81" s="173"/>
      <c r="N81" s="173"/>
    </row>
    <row r="82" spans="2:14" ht="15">
      <c r="B82" s="64"/>
      <c r="C82" s="41"/>
      <c r="D82" s="41"/>
      <c r="E82" s="41"/>
      <c r="F82" s="50"/>
      <c r="G82" s="65"/>
      <c r="H82" s="65"/>
      <c r="I82" s="65"/>
      <c r="J82" s="41"/>
      <c r="K82" s="41"/>
      <c r="L82" s="41"/>
      <c r="M82" s="66"/>
      <c r="N82" s="67"/>
    </row>
    <row r="83" spans="2:14" ht="15.75" thickBot="1">
      <c r="B83" s="68" t="s">
        <v>59</v>
      </c>
      <c r="C83" s="41"/>
      <c r="D83" s="41"/>
      <c r="E83" s="41"/>
      <c r="F83" s="69" t="s">
        <v>60</v>
      </c>
      <c r="G83" s="69" t="s">
        <v>61</v>
      </c>
      <c r="H83" s="69" t="s">
        <v>62</v>
      </c>
      <c r="I83" s="69" t="s">
        <v>63</v>
      </c>
      <c r="J83" s="69" t="s">
        <v>64</v>
      </c>
      <c r="K83" s="174" t="s">
        <v>65</v>
      </c>
      <c r="L83" s="174"/>
      <c r="M83" s="69" t="s">
        <v>66</v>
      </c>
      <c r="N83" s="70" t="s">
        <v>67</v>
      </c>
    </row>
    <row r="84" spans="2:14" ht="15" thickBot="1">
      <c r="B84" s="71" t="s">
        <v>68</v>
      </c>
      <c r="C84" s="72" t="str">
        <f>IF(C79&gt;"",C79,"")</f>
        <v>Collanus Paavo</v>
      </c>
      <c r="D84" s="72" t="str">
        <f>IF(G79&gt;"",G79,"")</f>
        <v>Kettula Leo</v>
      </c>
      <c r="E84" s="73"/>
      <c r="F84" s="74">
        <v>7</v>
      </c>
      <c r="G84" s="74">
        <v>-6</v>
      </c>
      <c r="H84" s="74">
        <v>33</v>
      </c>
      <c r="I84" s="74">
        <v>-2</v>
      </c>
      <c r="J84" s="74">
        <v>5</v>
      </c>
      <c r="K84" s="75">
        <f>IF(ISBLANK(F84),"",COUNTIF(F84:J84,"&gt;=0"))</f>
        <v>3</v>
      </c>
      <c r="L84" s="76">
        <f>IF(ISBLANK(F84),"",(IF(LEFT(F84,1)="-",1,0)+IF(LEFT(G84,1)="-",1,0)+IF(LEFT(H84,1)="-",1,0)+IF(LEFT(I84,1)="-",1,0)+IF(LEFT(J84,1)="-",1,0)))</f>
        <v>2</v>
      </c>
      <c r="M84" s="77">
        <f aca="true" t="shared" si="2" ref="M84:N88">IF(K84=3,1,"")</f>
        <v>1</v>
      </c>
      <c r="N84" s="77">
        <f t="shared" si="2"/>
      </c>
    </row>
    <row r="85" spans="2:14" ht="15" thickBot="1">
      <c r="B85" s="78" t="s">
        <v>69</v>
      </c>
      <c r="C85" s="72" t="str">
        <f>IF(C80&gt;"",C80,"")</f>
        <v>Heikkilä Eelis</v>
      </c>
      <c r="D85" s="72" t="str">
        <f>IF(G80&gt;"",G80,"")</f>
        <v>Hakaste Lauri</v>
      </c>
      <c r="E85" s="79"/>
      <c r="F85" s="80">
        <v>-6</v>
      </c>
      <c r="G85" s="81">
        <v>-5</v>
      </c>
      <c r="H85" s="81">
        <v>-9</v>
      </c>
      <c r="I85" s="81"/>
      <c r="J85" s="81"/>
      <c r="K85" s="75">
        <f>IF(ISBLANK(F85),"",COUNTIF(F85:J85,"&gt;=0"))</f>
        <v>0</v>
      </c>
      <c r="L85" s="76">
        <f>IF(ISBLANK(F85),"",(IF(LEFT(F85,1)="-",1,0)+IF(LEFT(G85,1)="-",1,0)+IF(LEFT(H85,1)="-",1,0)+IF(LEFT(I85,1)="-",1,0)+IF(LEFT(J85,1)="-",1,0)))</f>
        <v>3</v>
      </c>
      <c r="M85" s="77">
        <f t="shared" si="2"/>
      </c>
      <c r="N85" s="77">
        <f t="shared" si="2"/>
        <v>1</v>
      </c>
    </row>
    <row r="86" spans="2:14" ht="15" thickBot="1">
      <c r="B86" s="82" t="s">
        <v>70</v>
      </c>
      <c r="C86" s="72" t="str">
        <f>IF(C81&gt;"",C81,"")</f>
        <v>Lähti Lauri</v>
      </c>
      <c r="D86" s="72" t="str">
        <f>IF(G81&gt;"",G81,"")</f>
        <v>Engberg Elim</v>
      </c>
      <c r="E86" s="83"/>
      <c r="F86" s="80">
        <v>-9</v>
      </c>
      <c r="G86" s="84">
        <v>-7</v>
      </c>
      <c r="H86" s="80">
        <v>8</v>
      </c>
      <c r="I86" s="80">
        <v>12</v>
      </c>
      <c r="J86" s="80">
        <v>-10</v>
      </c>
      <c r="K86" s="75">
        <f>IF(ISBLANK(F86),"",COUNTIF(F86:J86,"&gt;=0"))</f>
        <v>2</v>
      </c>
      <c r="L86" s="76">
        <f>IF(ISBLANK(F86),"",(IF(LEFT(F86,1)="-",1,0)+IF(LEFT(G86,1)="-",1,0)+IF(LEFT(H86,1)="-",1,0)+IF(LEFT(I86,1)="-",1,0)+IF(LEFT(J86,1)="-",1,0)))</f>
        <v>3</v>
      </c>
      <c r="M86" s="77">
        <f t="shared" si="2"/>
      </c>
      <c r="N86" s="77">
        <f t="shared" si="2"/>
        <v>1</v>
      </c>
    </row>
    <row r="87" spans="2:14" ht="15" thickBot="1">
      <c r="B87" s="85" t="s">
        <v>71</v>
      </c>
      <c r="C87" s="72" t="str">
        <f>IF(C79&gt;"",C79,"")</f>
        <v>Collanus Paavo</v>
      </c>
      <c r="D87" s="72" t="str">
        <f>IF(G80&gt;"",G80,"")</f>
        <v>Hakaste Lauri</v>
      </c>
      <c r="E87" s="86"/>
      <c r="F87" s="87">
        <v>-6</v>
      </c>
      <c r="G87" s="88">
        <v>-13</v>
      </c>
      <c r="H87" s="87">
        <v>9</v>
      </c>
      <c r="I87" s="87">
        <v>7</v>
      </c>
      <c r="J87" s="87">
        <v>-6</v>
      </c>
      <c r="K87" s="75">
        <f>IF(ISBLANK(F87),"",COUNTIF(F87:J87,"&gt;=0"))</f>
        <v>2</v>
      </c>
      <c r="L87" s="76">
        <f>IF(ISBLANK(F87),"",(IF(LEFT(F87,1)="-",1,0)+IF(LEFT(G87,1)="-",1,0)+IF(LEFT(H87,1)="-",1,0)+IF(LEFT(I87,1)="-",1,0)+IF(LEFT(J87,1)="-",1,0)))</f>
        <v>3</v>
      </c>
      <c r="M87" s="77">
        <f t="shared" si="2"/>
      </c>
      <c r="N87" s="77">
        <f t="shared" si="2"/>
        <v>1</v>
      </c>
    </row>
    <row r="88" spans="2:14" ht="14.25">
      <c r="B88" s="78" t="s">
        <v>72</v>
      </c>
      <c r="C88" s="72" t="str">
        <f>IF(C80&gt;"",C80,"")</f>
        <v>Heikkilä Eelis</v>
      </c>
      <c r="D88" s="72" t="str">
        <f>IF(G79&gt;"",G79,"")</f>
        <v>Kettula Leo</v>
      </c>
      <c r="E88" s="79"/>
      <c r="F88" s="81"/>
      <c r="G88" s="89"/>
      <c r="H88" s="81"/>
      <c r="I88" s="81"/>
      <c r="J88" s="81"/>
      <c r="K88" s="75">
        <f>IF(ISBLANK(F88),"",COUNTIF(F88:J88,"&gt;=0"))</f>
      </c>
      <c r="L88" s="76">
        <f>IF(ISBLANK(F88),"",(IF(LEFT(F88,1)="-",1,0)+IF(LEFT(G88,1)="-",1,0)+IF(LEFT(H88,1)="-",1,0)+IF(LEFT(I88,1)="-",1,0)+IF(LEFT(J88,1)="-",1,0)))</f>
      </c>
      <c r="M88" s="77">
        <f t="shared" si="2"/>
      </c>
      <c r="N88" s="77">
        <f t="shared" si="2"/>
      </c>
    </row>
    <row r="89" spans="2:14" ht="15">
      <c r="B89" s="64"/>
      <c r="C89" s="41"/>
      <c r="D89" s="41"/>
      <c r="E89" s="41"/>
      <c r="F89" s="41"/>
      <c r="G89" s="41"/>
      <c r="H89" s="41"/>
      <c r="I89" s="175" t="s">
        <v>73</v>
      </c>
      <c r="J89" s="175"/>
      <c r="K89" s="90">
        <f>SUM(K84:K88)</f>
        <v>7</v>
      </c>
      <c r="L89" s="90">
        <f>SUM(L84:L88)</f>
        <v>11</v>
      </c>
      <c r="M89" s="90">
        <f>SUM(M84:M88)</f>
        <v>1</v>
      </c>
      <c r="N89" s="90">
        <f>SUM(N84:N88)</f>
        <v>3</v>
      </c>
    </row>
    <row r="90" spans="2:14" ht="15">
      <c r="B90" s="91" t="s">
        <v>74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92"/>
    </row>
    <row r="91" spans="2:14" ht="15">
      <c r="B91" s="93" t="s">
        <v>75</v>
      </c>
      <c r="C91" s="94"/>
      <c r="D91" s="94" t="s">
        <v>76</v>
      </c>
      <c r="E91" s="39"/>
      <c r="F91" s="94"/>
      <c r="G91" s="94" t="s">
        <v>77</v>
      </c>
      <c r="H91" s="39"/>
      <c r="I91" s="94"/>
      <c r="J91" s="95" t="s">
        <v>78</v>
      </c>
      <c r="K91" s="46"/>
      <c r="L91" s="41"/>
      <c r="M91" s="41"/>
      <c r="N91" s="92"/>
    </row>
    <row r="92" spans="2:14" ht="18" thickBot="1">
      <c r="B92" s="64"/>
      <c r="C92" s="41"/>
      <c r="D92" s="41"/>
      <c r="E92" s="41"/>
      <c r="F92" s="41"/>
      <c r="G92" s="41"/>
      <c r="H92" s="41"/>
      <c r="I92" s="41"/>
      <c r="J92" s="176" t="str">
        <f>IF(M89=3,C78,IF(N89=3,G78,""))</f>
        <v>MBF 1</v>
      </c>
      <c r="K92" s="176"/>
      <c r="L92" s="176"/>
      <c r="M92" s="176"/>
      <c r="N92" s="176"/>
    </row>
    <row r="93" spans="2:14" ht="18" thickBot="1">
      <c r="B93" s="96"/>
      <c r="C93" s="97"/>
      <c r="D93" s="97"/>
      <c r="E93" s="97"/>
      <c r="F93" s="97"/>
      <c r="G93" s="97"/>
      <c r="H93" s="97"/>
      <c r="I93" s="97"/>
      <c r="J93" s="98"/>
      <c r="K93" s="98"/>
      <c r="L93" s="98"/>
      <c r="M93" s="98"/>
      <c r="N93" s="99"/>
    </row>
    <row r="94" ht="15" thickTop="1"/>
    <row r="106" ht="14.25">
      <c r="C106" t="s">
        <v>31</v>
      </c>
    </row>
    <row r="107" ht="15" thickBot="1"/>
    <row r="108" spans="2:14" ht="15.75" thickTop="1">
      <c r="B108" s="35"/>
      <c r="C108" s="36"/>
      <c r="D108" s="37"/>
      <c r="E108" s="37"/>
      <c r="F108" s="155" t="s">
        <v>35</v>
      </c>
      <c r="G108" s="155"/>
      <c r="H108" s="156" t="s">
        <v>36</v>
      </c>
      <c r="I108" s="156"/>
      <c r="J108" s="156"/>
      <c r="K108" s="156"/>
      <c r="L108" s="156"/>
      <c r="M108" s="156"/>
      <c r="N108" s="156"/>
    </row>
    <row r="109" spans="2:14" ht="15">
      <c r="B109" s="38"/>
      <c r="C109" s="39"/>
      <c r="D109" s="40"/>
      <c r="E109" s="41"/>
      <c r="F109" s="157" t="s">
        <v>37</v>
      </c>
      <c r="G109" s="157"/>
      <c r="H109" s="158" t="s">
        <v>38</v>
      </c>
      <c r="I109" s="158"/>
      <c r="J109" s="158"/>
      <c r="K109" s="158"/>
      <c r="L109" s="158"/>
      <c r="M109" s="158"/>
      <c r="N109" s="158"/>
    </row>
    <row r="110" spans="2:14" ht="15">
      <c r="B110" s="42"/>
      <c r="C110" s="43"/>
      <c r="D110" s="41"/>
      <c r="E110" s="41"/>
      <c r="F110" s="159" t="s">
        <v>39</v>
      </c>
      <c r="G110" s="159"/>
      <c r="H110" s="160" t="s">
        <v>40</v>
      </c>
      <c r="I110" s="160"/>
      <c r="J110" s="160"/>
      <c r="K110" s="160"/>
      <c r="L110" s="160"/>
      <c r="M110" s="160"/>
      <c r="N110" s="160"/>
    </row>
    <row r="111" spans="2:14" ht="21" thickBot="1">
      <c r="B111" s="44"/>
      <c r="C111" s="45" t="s">
        <v>41</v>
      </c>
      <c r="D111" s="46"/>
      <c r="E111" s="41"/>
      <c r="F111" s="161" t="s">
        <v>42</v>
      </c>
      <c r="G111" s="161"/>
      <c r="H111" s="162">
        <v>42819</v>
      </c>
      <c r="I111" s="162"/>
      <c r="J111" s="162"/>
      <c r="K111" s="47" t="s">
        <v>43</v>
      </c>
      <c r="L111" s="163" t="s">
        <v>44</v>
      </c>
      <c r="M111" s="163"/>
      <c r="N111" s="163"/>
    </row>
    <row r="112" spans="2:14" ht="15.75" thickTop="1">
      <c r="B112" s="48"/>
      <c r="C112" s="49"/>
      <c r="D112" s="41"/>
      <c r="E112" s="41"/>
      <c r="F112" s="50"/>
      <c r="G112" s="49"/>
      <c r="H112" s="49"/>
      <c r="I112" s="51"/>
      <c r="J112" s="52"/>
      <c r="K112" s="53"/>
      <c r="L112" s="53"/>
      <c r="M112" s="53"/>
      <c r="N112" s="54"/>
    </row>
    <row r="113" spans="2:14" ht="15.75" thickBot="1">
      <c r="B113" s="55" t="s">
        <v>45</v>
      </c>
      <c r="C113" s="164" t="s">
        <v>32</v>
      </c>
      <c r="D113" s="164"/>
      <c r="E113" s="56"/>
      <c r="F113" s="57" t="s">
        <v>46</v>
      </c>
      <c r="G113" s="165" t="s">
        <v>33</v>
      </c>
      <c r="H113" s="165"/>
      <c r="I113" s="165"/>
      <c r="J113" s="165"/>
      <c r="K113" s="165"/>
      <c r="L113" s="165"/>
      <c r="M113" s="165"/>
      <c r="N113" s="165"/>
    </row>
    <row r="114" spans="2:14" ht="14.25">
      <c r="B114" s="58" t="s">
        <v>47</v>
      </c>
      <c r="C114" s="166" t="s">
        <v>92</v>
      </c>
      <c r="D114" s="167"/>
      <c r="E114" s="59"/>
      <c r="F114" s="60" t="s">
        <v>49</v>
      </c>
      <c r="G114" s="168" t="s">
        <v>93</v>
      </c>
      <c r="H114" s="169"/>
      <c r="I114" s="169"/>
      <c r="J114" s="169"/>
      <c r="K114" s="169"/>
      <c r="L114" s="169"/>
      <c r="M114" s="169"/>
      <c r="N114" s="169"/>
    </row>
    <row r="115" spans="2:14" ht="14.25">
      <c r="B115" s="61" t="s">
        <v>51</v>
      </c>
      <c r="C115" s="170" t="s">
        <v>94</v>
      </c>
      <c r="D115" s="171"/>
      <c r="E115" s="59"/>
      <c r="F115" s="62" t="s">
        <v>53</v>
      </c>
      <c r="G115" s="172" t="s">
        <v>95</v>
      </c>
      <c r="H115" s="173"/>
      <c r="I115" s="173"/>
      <c r="J115" s="173"/>
      <c r="K115" s="173"/>
      <c r="L115" s="173"/>
      <c r="M115" s="173"/>
      <c r="N115" s="173"/>
    </row>
    <row r="116" spans="2:14" ht="14.25">
      <c r="B116" s="61" t="s">
        <v>55</v>
      </c>
      <c r="C116" s="170" t="s">
        <v>96</v>
      </c>
      <c r="D116" s="171"/>
      <c r="E116" s="59"/>
      <c r="F116" s="63" t="s">
        <v>57</v>
      </c>
      <c r="G116" s="172" t="s">
        <v>100</v>
      </c>
      <c r="H116" s="173"/>
      <c r="I116" s="173"/>
      <c r="J116" s="173"/>
      <c r="K116" s="173"/>
      <c r="L116" s="173"/>
      <c r="M116" s="173"/>
      <c r="N116" s="173"/>
    </row>
    <row r="117" spans="2:14" ht="15">
      <c r="B117" s="64"/>
      <c r="C117" s="41"/>
      <c r="D117" s="41"/>
      <c r="E117" s="41"/>
      <c r="F117" s="50"/>
      <c r="G117" s="65"/>
      <c r="H117" s="65"/>
      <c r="I117" s="65"/>
      <c r="J117" s="41"/>
      <c r="K117" s="41"/>
      <c r="L117" s="41"/>
      <c r="M117" s="66"/>
      <c r="N117" s="67"/>
    </row>
    <row r="118" spans="2:14" ht="15.75" thickBot="1">
      <c r="B118" s="68" t="s">
        <v>59</v>
      </c>
      <c r="C118" s="41"/>
      <c r="D118" s="41"/>
      <c r="E118" s="41"/>
      <c r="F118" s="69" t="s">
        <v>60</v>
      </c>
      <c r="G118" s="69" t="s">
        <v>61</v>
      </c>
      <c r="H118" s="69" t="s">
        <v>62</v>
      </c>
      <c r="I118" s="69" t="s">
        <v>63</v>
      </c>
      <c r="J118" s="69" t="s">
        <v>64</v>
      </c>
      <c r="K118" s="174" t="s">
        <v>65</v>
      </c>
      <c r="L118" s="174"/>
      <c r="M118" s="69" t="s">
        <v>66</v>
      </c>
      <c r="N118" s="70" t="s">
        <v>67</v>
      </c>
    </row>
    <row r="119" spans="2:14" ht="15" thickBot="1">
      <c r="B119" s="71" t="s">
        <v>68</v>
      </c>
      <c r="C119" s="72" t="str">
        <f>IF(C114&gt;"",C114,"")</f>
        <v>Näppä Juho</v>
      </c>
      <c r="D119" s="72" t="str">
        <f>IF(G114&gt;"",G114,"")</f>
        <v>Kananen Konsta</v>
      </c>
      <c r="E119" s="73"/>
      <c r="F119" s="74">
        <v>3</v>
      </c>
      <c r="G119" s="74">
        <v>4</v>
      </c>
      <c r="H119" s="74">
        <v>9</v>
      </c>
      <c r="I119" s="74"/>
      <c r="J119" s="74"/>
      <c r="K119" s="75">
        <f>IF(ISBLANK(F119),"",COUNTIF(F119:J119,"&gt;=0"))</f>
        <v>3</v>
      </c>
      <c r="L119" s="76">
        <f>IF(ISBLANK(F119),"",(IF(LEFT(F119,1)="-",1,0)+IF(LEFT(G119,1)="-",1,0)+IF(LEFT(H119,1)="-",1,0)+IF(LEFT(I119,1)="-",1,0)+IF(LEFT(J119,1)="-",1,0)))</f>
        <v>0</v>
      </c>
      <c r="M119" s="77">
        <f aca="true" t="shared" si="3" ref="M119:N123">IF(K119=3,1,"")</f>
        <v>1</v>
      </c>
      <c r="N119" s="77">
        <f t="shared" si="3"/>
      </c>
    </row>
    <row r="120" spans="2:14" ht="15" thickBot="1">
      <c r="B120" s="78" t="s">
        <v>69</v>
      </c>
      <c r="C120" s="72" t="str">
        <f>IF(C115&gt;"",C115,"")</f>
        <v>Kujala Henri</v>
      </c>
      <c r="D120" s="72" t="str">
        <f>IF(G115&gt;"",G115,"")</f>
        <v>Kokkola Jami</v>
      </c>
      <c r="E120" s="79"/>
      <c r="F120" s="80">
        <v>4</v>
      </c>
      <c r="G120" s="81">
        <v>6</v>
      </c>
      <c r="H120" s="81">
        <v>4</v>
      </c>
      <c r="I120" s="81"/>
      <c r="J120" s="81"/>
      <c r="K120" s="75">
        <f>IF(ISBLANK(F120),"",COUNTIF(F120:J120,"&gt;=0"))</f>
        <v>3</v>
      </c>
      <c r="L120" s="76">
        <f>IF(ISBLANK(F120),"",(IF(LEFT(F120,1)="-",1,0)+IF(LEFT(G120,1)="-",1,0)+IF(LEFT(H120,1)="-",1,0)+IF(LEFT(I120,1)="-",1,0)+IF(LEFT(J120,1)="-",1,0)))</f>
        <v>0</v>
      </c>
      <c r="M120" s="77">
        <f t="shared" si="3"/>
        <v>1</v>
      </c>
      <c r="N120" s="77">
        <f t="shared" si="3"/>
      </c>
    </row>
    <row r="121" spans="2:14" ht="15" thickBot="1">
      <c r="B121" s="82" t="s">
        <v>70</v>
      </c>
      <c r="C121" s="72" t="str">
        <f>IF(C116&gt;"",C116,"")</f>
        <v>Hiltunen Paulus</v>
      </c>
      <c r="D121" s="72" t="str">
        <f>IF(G116&gt;"",G116,"")</f>
        <v>Viljamaa Elia</v>
      </c>
      <c r="E121" s="83"/>
      <c r="F121" s="80">
        <v>4</v>
      </c>
      <c r="G121" s="84">
        <v>5</v>
      </c>
      <c r="H121" s="80">
        <v>4</v>
      </c>
      <c r="I121" s="80"/>
      <c r="J121" s="80"/>
      <c r="K121" s="75">
        <f>IF(ISBLANK(F121),"",COUNTIF(F121:J121,"&gt;=0"))</f>
        <v>3</v>
      </c>
      <c r="L121" s="76">
        <f>IF(ISBLANK(F121),"",(IF(LEFT(F121,1)="-",1,0)+IF(LEFT(G121,1)="-",1,0)+IF(LEFT(H121,1)="-",1,0)+IF(LEFT(I121,1)="-",1,0)+IF(LEFT(J121,1)="-",1,0)))</f>
        <v>0</v>
      </c>
      <c r="M121" s="77">
        <f t="shared" si="3"/>
        <v>1</v>
      </c>
      <c r="N121" s="77">
        <f t="shared" si="3"/>
      </c>
    </row>
    <row r="122" spans="2:14" ht="15" thickBot="1">
      <c r="B122" s="85" t="s">
        <v>71</v>
      </c>
      <c r="C122" s="72" t="str">
        <f>IF(C114&gt;"",C114,"")</f>
        <v>Näppä Juho</v>
      </c>
      <c r="D122" s="72" t="str">
        <f>IF(G115&gt;"",G115,"")</f>
        <v>Kokkola Jami</v>
      </c>
      <c r="E122" s="86"/>
      <c r="F122" s="87"/>
      <c r="G122" s="88"/>
      <c r="H122" s="87"/>
      <c r="I122" s="87"/>
      <c r="J122" s="87"/>
      <c r="K122" s="75">
        <f>IF(ISBLANK(F122),"",COUNTIF(F122:J122,"&gt;=0"))</f>
      </c>
      <c r="L122" s="76">
        <f>IF(ISBLANK(F122),"",(IF(LEFT(F122,1)="-",1,0)+IF(LEFT(G122,1)="-",1,0)+IF(LEFT(H122,1)="-",1,0)+IF(LEFT(I122,1)="-",1,0)+IF(LEFT(J122,1)="-",1,0)))</f>
      </c>
      <c r="M122" s="77">
        <f t="shared" si="3"/>
      </c>
      <c r="N122" s="77">
        <f t="shared" si="3"/>
      </c>
    </row>
    <row r="123" spans="2:14" ht="14.25">
      <c r="B123" s="78" t="s">
        <v>72</v>
      </c>
      <c r="C123" s="72" t="str">
        <f>IF(C115&gt;"",C115,"")</f>
        <v>Kujala Henri</v>
      </c>
      <c r="D123" s="72" t="str">
        <f>IF(G114&gt;"",G114,"")</f>
        <v>Kananen Konsta</v>
      </c>
      <c r="E123" s="79"/>
      <c r="F123" s="81"/>
      <c r="G123" s="89"/>
      <c r="H123" s="81"/>
      <c r="I123" s="81"/>
      <c r="J123" s="81"/>
      <c r="K123" s="75">
        <f>IF(ISBLANK(F123),"",COUNTIF(F123:J123,"&gt;=0"))</f>
      </c>
      <c r="L123" s="76">
        <f>IF(ISBLANK(F123),"",(IF(LEFT(F123,1)="-",1,0)+IF(LEFT(G123,1)="-",1,0)+IF(LEFT(H123,1)="-",1,0)+IF(LEFT(I123,1)="-",1,0)+IF(LEFT(J123,1)="-",1,0)))</f>
      </c>
      <c r="M123" s="77">
        <f t="shared" si="3"/>
      </c>
      <c r="N123" s="77">
        <f t="shared" si="3"/>
      </c>
    </row>
    <row r="124" spans="2:14" ht="15">
      <c r="B124" s="64"/>
      <c r="C124" s="41"/>
      <c r="D124" s="41"/>
      <c r="E124" s="41"/>
      <c r="F124" s="41"/>
      <c r="G124" s="41"/>
      <c r="H124" s="41"/>
      <c r="I124" s="175" t="s">
        <v>73</v>
      </c>
      <c r="J124" s="175"/>
      <c r="K124" s="90">
        <f>SUM(K119:K123)</f>
        <v>9</v>
      </c>
      <c r="L124" s="90">
        <f>SUM(L119:L123)</f>
        <v>0</v>
      </c>
      <c r="M124" s="90">
        <f>SUM(M119:M123)</f>
        <v>3</v>
      </c>
      <c r="N124" s="90">
        <f>SUM(N119:N123)</f>
        <v>0</v>
      </c>
    </row>
    <row r="125" spans="2:14" ht="15">
      <c r="B125" s="91" t="s">
        <v>74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92"/>
    </row>
    <row r="126" spans="2:14" ht="15">
      <c r="B126" s="93" t="s">
        <v>75</v>
      </c>
      <c r="C126" s="94"/>
      <c r="D126" s="94" t="s">
        <v>76</v>
      </c>
      <c r="E126" s="39"/>
      <c r="F126" s="94"/>
      <c r="G126" s="94" t="s">
        <v>77</v>
      </c>
      <c r="H126" s="39"/>
      <c r="I126" s="94"/>
      <c r="J126" s="95" t="s">
        <v>78</v>
      </c>
      <c r="K126" s="46"/>
      <c r="L126" s="41"/>
      <c r="M126" s="41"/>
      <c r="N126" s="92"/>
    </row>
    <row r="127" spans="2:14" ht="18" thickBot="1">
      <c r="B127" s="64"/>
      <c r="C127" s="41"/>
      <c r="D127" s="41"/>
      <c r="E127" s="41"/>
      <c r="F127" s="41"/>
      <c r="G127" s="41"/>
      <c r="H127" s="41"/>
      <c r="I127" s="41"/>
      <c r="J127" s="176" t="str">
        <f>IF(M124=3,C113,IF(N124=3,G113,""))</f>
        <v>OPT-86 1</v>
      </c>
      <c r="K127" s="176"/>
      <c r="L127" s="176"/>
      <c r="M127" s="176"/>
      <c r="N127" s="176"/>
    </row>
    <row r="128" spans="2:14" ht="18" thickBot="1">
      <c r="B128" s="96"/>
      <c r="C128" s="97"/>
      <c r="D128" s="97"/>
      <c r="E128" s="97"/>
      <c r="F128" s="97"/>
      <c r="G128" s="97"/>
      <c r="H128" s="97"/>
      <c r="I128" s="97"/>
      <c r="J128" s="98"/>
      <c r="K128" s="98"/>
      <c r="L128" s="98"/>
      <c r="M128" s="98"/>
      <c r="N128" s="99"/>
    </row>
    <row r="129" ht="15" thickTop="1"/>
    <row r="141" ht="14.25">
      <c r="C141" t="s">
        <v>97</v>
      </c>
    </row>
    <row r="142" ht="15" thickBot="1"/>
    <row r="143" spans="2:14" ht="15.75" thickTop="1">
      <c r="B143" s="35"/>
      <c r="C143" s="36"/>
      <c r="D143" s="37"/>
      <c r="E143" s="37"/>
      <c r="F143" s="155" t="s">
        <v>35</v>
      </c>
      <c r="G143" s="155"/>
      <c r="H143" s="156" t="s">
        <v>36</v>
      </c>
      <c r="I143" s="156"/>
      <c r="J143" s="156"/>
      <c r="K143" s="156"/>
      <c r="L143" s="156"/>
      <c r="M143" s="156"/>
      <c r="N143" s="156"/>
    </row>
    <row r="144" spans="2:14" ht="15">
      <c r="B144" s="38"/>
      <c r="C144" s="39"/>
      <c r="D144" s="40"/>
      <c r="E144" s="41"/>
      <c r="F144" s="157" t="s">
        <v>37</v>
      </c>
      <c r="G144" s="157"/>
      <c r="H144" s="158" t="s">
        <v>38</v>
      </c>
      <c r="I144" s="158"/>
      <c r="J144" s="158"/>
      <c r="K144" s="158"/>
      <c r="L144" s="158"/>
      <c r="M144" s="158"/>
      <c r="N144" s="158"/>
    </row>
    <row r="145" spans="2:14" ht="15">
      <c r="B145" s="42"/>
      <c r="C145" s="43"/>
      <c r="D145" s="41"/>
      <c r="E145" s="41"/>
      <c r="F145" s="159" t="s">
        <v>39</v>
      </c>
      <c r="G145" s="159"/>
      <c r="H145" s="160" t="s">
        <v>40</v>
      </c>
      <c r="I145" s="160"/>
      <c r="J145" s="160"/>
      <c r="K145" s="160"/>
      <c r="L145" s="160"/>
      <c r="M145" s="160"/>
      <c r="N145" s="160"/>
    </row>
    <row r="146" spans="2:14" ht="21" thickBot="1">
      <c r="B146" s="44"/>
      <c r="C146" s="45" t="s">
        <v>41</v>
      </c>
      <c r="D146" s="46"/>
      <c r="E146" s="41"/>
      <c r="F146" s="161" t="s">
        <v>42</v>
      </c>
      <c r="G146" s="161"/>
      <c r="H146" s="162">
        <v>42819</v>
      </c>
      <c r="I146" s="162"/>
      <c r="J146" s="162"/>
      <c r="K146" s="47" t="s">
        <v>43</v>
      </c>
      <c r="L146" s="163" t="s">
        <v>98</v>
      </c>
      <c r="M146" s="163"/>
      <c r="N146" s="163"/>
    </row>
    <row r="147" spans="2:14" ht="15.75" thickTop="1">
      <c r="B147" s="48"/>
      <c r="C147" s="49"/>
      <c r="D147" s="41"/>
      <c r="E147" s="41"/>
      <c r="F147" s="50"/>
      <c r="G147" s="49"/>
      <c r="H147" s="49"/>
      <c r="I147" s="51"/>
      <c r="J147" s="52"/>
      <c r="K147" s="53"/>
      <c r="L147" s="53"/>
      <c r="M147" s="53"/>
      <c r="N147" s="54"/>
    </row>
    <row r="148" spans="2:14" ht="15.75" thickBot="1">
      <c r="B148" s="55" t="s">
        <v>45</v>
      </c>
      <c r="C148" s="164" t="s">
        <v>22</v>
      </c>
      <c r="D148" s="164"/>
      <c r="E148" s="56"/>
      <c r="F148" s="57" t="s">
        <v>46</v>
      </c>
      <c r="G148" s="165" t="s">
        <v>8</v>
      </c>
      <c r="H148" s="165"/>
      <c r="I148" s="165"/>
      <c r="J148" s="165"/>
      <c r="K148" s="165"/>
      <c r="L148" s="165"/>
      <c r="M148" s="165"/>
      <c r="N148" s="165"/>
    </row>
    <row r="149" spans="2:14" ht="14.25">
      <c r="B149" s="58" t="s">
        <v>47</v>
      </c>
      <c r="C149" s="166" t="s">
        <v>83</v>
      </c>
      <c r="D149" s="167"/>
      <c r="E149" s="59"/>
      <c r="F149" s="60" t="s">
        <v>49</v>
      </c>
      <c r="G149" s="168" t="s">
        <v>56</v>
      </c>
      <c r="H149" s="169"/>
      <c r="I149" s="169"/>
      <c r="J149" s="169"/>
      <c r="K149" s="169"/>
      <c r="L149" s="169"/>
      <c r="M149" s="169"/>
      <c r="N149" s="169"/>
    </row>
    <row r="150" spans="2:14" ht="14.25">
      <c r="B150" s="61" t="s">
        <v>51</v>
      </c>
      <c r="C150" s="170" t="s">
        <v>81</v>
      </c>
      <c r="D150" s="171"/>
      <c r="E150" s="59"/>
      <c r="F150" s="62" t="s">
        <v>53</v>
      </c>
      <c r="G150" s="172" t="s">
        <v>48</v>
      </c>
      <c r="H150" s="173"/>
      <c r="I150" s="173"/>
      <c r="J150" s="173"/>
      <c r="K150" s="173"/>
      <c r="L150" s="173"/>
      <c r="M150" s="173"/>
      <c r="N150" s="173"/>
    </row>
    <row r="151" spans="2:14" ht="14.25">
      <c r="B151" s="61" t="s">
        <v>55</v>
      </c>
      <c r="C151" s="170" t="s">
        <v>85</v>
      </c>
      <c r="D151" s="171"/>
      <c r="E151" s="59"/>
      <c r="F151" s="63" t="s">
        <v>57</v>
      </c>
      <c r="G151" s="172" t="s">
        <v>52</v>
      </c>
      <c r="H151" s="173"/>
      <c r="I151" s="173"/>
      <c r="J151" s="173"/>
      <c r="K151" s="173"/>
      <c r="L151" s="173"/>
      <c r="M151" s="173"/>
      <c r="N151" s="173"/>
    </row>
    <row r="152" spans="2:14" ht="15">
      <c r="B152" s="64"/>
      <c r="C152" s="41"/>
      <c r="D152" s="41"/>
      <c r="E152" s="41"/>
      <c r="F152" s="50"/>
      <c r="G152" s="65"/>
      <c r="H152" s="65"/>
      <c r="I152" s="65"/>
      <c r="J152" s="41"/>
      <c r="K152" s="41"/>
      <c r="L152" s="41"/>
      <c r="M152" s="66"/>
      <c r="N152" s="67"/>
    </row>
    <row r="153" spans="2:14" ht="15.75" thickBot="1">
      <c r="B153" s="68" t="s">
        <v>59</v>
      </c>
      <c r="C153" s="41"/>
      <c r="D153" s="41"/>
      <c r="E153" s="41"/>
      <c r="F153" s="69" t="s">
        <v>60</v>
      </c>
      <c r="G153" s="69" t="s">
        <v>61</v>
      </c>
      <c r="H153" s="69" t="s">
        <v>62</v>
      </c>
      <c r="I153" s="69" t="s">
        <v>63</v>
      </c>
      <c r="J153" s="69" t="s">
        <v>64</v>
      </c>
      <c r="K153" s="174" t="s">
        <v>65</v>
      </c>
      <c r="L153" s="174"/>
      <c r="M153" s="69" t="s">
        <v>66</v>
      </c>
      <c r="N153" s="70" t="s">
        <v>67</v>
      </c>
    </row>
    <row r="154" spans="2:14" ht="15" thickBot="1">
      <c r="B154" s="71" t="s">
        <v>68</v>
      </c>
      <c r="C154" s="72" t="str">
        <f>IF(C149&gt;"",C149,"")</f>
        <v>Räsänen Aleksi</v>
      </c>
      <c r="D154" s="72" t="str">
        <f>IF(G149&gt;"",G149,"")</f>
        <v>Vesalainen Rasmus</v>
      </c>
      <c r="E154" s="73"/>
      <c r="F154" s="74">
        <v>6</v>
      </c>
      <c r="G154" s="74">
        <v>7</v>
      </c>
      <c r="H154" s="74">
        <v>8</v>
      </c>
      <c r="I154" s="74"/>
      <c r="J154" s="74"/>
      <c r="K154" s="75">
        <f>IF(ISBLANK(F154),"",COUNTIF(F154:J154,"&gt;=0"))</f>
        <v>3</v>
      </c>
      <c r="L154" s="76">
        <f>IF(ISBLANK(F154),"",(IF(LEFT(F154,1)="-",1,0)+IF(LEFT(G154,1)="-",1,0)+IF(LEFT(H154,1)="-",1,0)+IF(LEFT(I154,1)="-",1,0)+IF(LEFT(J154,1)="-",1,0)))</f>
        <v>0</v>
      </c>
      <c r="M154" s="77">
        <f aca="true" t="shared" si="4" ref="M154:N158">IF(K154=3,1,"")</f>
        <v>1</v>
      </c>
      <c r="N154" s="77">
        <f t="shared" si="4"/>
      </c>
    </row>
    <row r="155" spans="2:14" ht="15" thickBot="1">
      <c r="B155" s="78" t="s">
        <v>69</v>
      </c>
      <c r="C155" s="72" t="str">
        <f>IF(C150&gt;"",C150,"")</f>
        <v>Li Sam</v>
      </c>
      <c r="D155" s="72" t="str">
        <f>IF(G150&gt;"",G150,"")</f>
        <v>Khosravi Sam</v>
      </c>
      <c r="E155" s="79"/>
      <c r="F155" s="80">
        <v>8</v>
      </c>
      <c r="G155" s="81">
        <v>-5</v>
      </c>
      <c r="H155" s="81">
        <v>-9</v>
      </c>
      <c r="I155" s="81">
        <v>-12</v>
      </c>
      <c r="J155" s="81"/>
      <c r="K155" s="75">
        <f>IF(ISBLANK(F155),"",COUNTIF(F155:J155,"&gt;=0"))</f>
        <v>1</v>
      </c>
      <c r="L155" s="76">
        <f>IF(ISBLANK(F155),"",(IF(LEFT(F155,1)="-",1,0)+IF(LEFT(G155,1)="-",1,0)+IF(LEFT(H155,1)="-",1,0)+IF(LEFT(I155,1)="-",1,0)+IF(LEFT(J155,1)="-",1,0)))</f>
        <v>3</v>
      </c>
      <c r="M155" s="77">
        <f t="shared" si="4"/>
      </c>
      <c r="N155" s="77">
        <f t="shared" si="4"/>
        <v>1</v>
      </c>
    </row>
    <row r="156" spans="2:14" ht="15" thickBot="1">
      <c r="B156" s="82" t="s">
        <v>70</v>
      </c>
      <c r="C156" s="72" t="str">
        <f>IF(C151&gt;"",C151,"")</f>
        <v>Rahikainen Joni</v>
      </c>
      <c r="D156" s="72" t="str">
        <f>IF(G151&gt;"",G151,"")</f>
        <v>Vesalainen Matias</v>
      </c>
      <c r="E156" s="83"/>
      <c r="F156" s="80">
        <v>-3</v>
      </c>
      <c r="G156" s="84">
        <v>-10</v>
      </c>
      <c r="H156" s="80">
        <v>-1</v>
      </c>
      <c r="I156" s="80"/>
      <c r="J156" s="80"/>
      <c r="K156" s="75">
        <f>IF(ISBLANK(F156),"",COUNTIF(F156:J156,"&gt;=0"))</f>
        <v>0</v>
      </c>
      <c r="L156" s="76">
        <f>IF(ISBLANK(F156),"",(IF(LEFT(F156,1)="-",1,0)+IF(LEFT(G156,1)="-",1,0)+IF(LEFT(H156,1)="-",1,0)+IF(LEFT(I156,1)="-",1,0)+IF(LEFT(J156,1)="-",1,0)))</f>
        <v>3</v>
      </c>
      <c r="M156" s="77">
        <f t="shared" si="4"/>
      </c>
      <c r="N156" s="77">
        <f t="shared" si="4"/>
        <v>1</v>
      </c>
    </row>
    <row r="157" spans="2:14" ht="15" thickBot="1">
      <c r="B157" s="85" t="s">
        <v>71</v>
      </c>
      <c r="C157" s="72" t="str">
        <f>IF(C149&gt;"",C149,"")</f>
        <v>Räsänen Aleksi</v>
      </c>
      <c r="D157" s="72" t="str">
        <f>IF(G150&gt;"",G150,"")</f>
        <v>Khosravi Sam</v>
      </c>
      <c r="E157" s="86"/>
      <c r="F157" s="87">
        <v>-8</v>
      </c>
      <c r="G157" s="88">
        <v>-4</v>
      </c>
      <c r="H157" s="87">
        <v>-4</v>
      </c>
      <c r="I157" s="87"/>
      <c r="J157" s="87"/>
      <c r="K157" s="75">
        <f>IF(ISBLANK(F157),"",COUNTIF(F157:J157,"&gt;=0"))</f>
        <v>0</v>
      </c>
      <c r="L157" s="76">
        <f>IF(ISBLANK(F157),"",(IF(LEFT(F157,1)="-",1,0)+IF(LEFT(G157,1)="-",1,0)+IF(LEFT(H157,1)="-",1,0)+IF(LEFT(I157,1)="-",1,0)+IF(LEFT(J157,1)="-",1,0)))</f>
        <v>3</v>
      </c>
      <c r="M157" s="77">
        <f t="shared" si="4"/>
      </c>
      <c r="N157" s="77">
        <f t="shared" si="4"/>
        <v>1</v>
      </c>
    </row>
    <row r="158" spans="2:14" ht="14.25">
      <c r="B158" s="78" t="s">
        <v>72</v>
      </c>
      <c r="C158" s="72" t="str">
        <f>IF(C150&gt;"",C150,"")</f>
        <v>Li Sam</v>
      </c>
      <c r="D158" s="72" t="str">
        <f>IF(G149&gt;"",G149,"")</f>
        <v>Vesalainen Rasmus</v>
      </c>
      <c r="E158" s="79"/>
      <c r="F158" s="81"/>
      <c r="G158" s="89"/>
      <c r="H158" s="81"/>
      <c r="I158" s="81"/>
      <c r="J158" s="81"/>
      <c r="K158" s="75">
        <f>IF(ISBLANK(F158),"",COUNTIF(F158:J158,"&gt;=0"))</f>
      </c>
      <c r="L158" s="76">
        <f>IF(ISBLANK(F158),"",(IF(LEFT(F158,1)="-",1,0)+IF(LEFT(G158,1)="-",1,0)+IF(LEFT(H158,1)="-",1,0)+IF(LEFT(I158,1)="-",1,0)+IF(LEFT(J158,1)="-",1,0)))</f>
      </c>
      <c r="M158" s="77">
        <f t="shared" si="4"/>
      </c>
      <c r="N158" s="77">
        <f t="shared" si="4"/>
      </c>
    </row>
    <row r="159" spans="2:14" ht="15">
      <c r="B159" s="64"/>
      <c r="C159" s="41"/>
      <c r="D159" s="41"/>
      <c r="E159" s="41"/>
      <c r="F159" s="41"/>
      <c r="G159" s="41"/>
      <c r="H159" s="41"/>
      <c r="I159" s="175" t="s">
        <v>73</v>
      </c>
      <c r="J159" s="175"/>
      <c r="K159" s="90">
        <f>SUM(K154:K158)</f>
        <v>4</v>
      </c>
      <c r="L159" s="90">
        <f>SUM(L154:L158)</f>
        <v>9</v>
      </c>
      <c r="M159" s="90">
        <f>SUM(M154:M158)</f>
        <v>1</v>
      </c>
      <c r="N159" s="90">
        <f>SUM(N154:N158)</f>
        <v>3</v>
      </c>
    </row>
    <row r="160" spans="2:14" ht="15">
      <c r="B160" s="91" t="s">
        <v>74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92"/>
    </row>
    <row r="161" spans="2:14" ht="15">
      <c r="B161" s="93" t="s">
        <v>75</v>
      </c>
      <c r="C161" s="94"/>
      <c r="D161" s="94" t="s">
        <v>76</v>
      </c>
      <c r="E161" s="39"/>
      <c r="F161" s="94"/>
      <c r="G161" s="94" t="s">
        <v>77</v>
      </c>
      <c r="H161" s="39"/>
      <c r="I161" s="94"/>
      <c r="J161" s="95" t="s">
        <v>78</v>
      </c>
      <c r="K161" s="46"/>
      <c r="L161" s="41"/>
      <c r="M161" s="41"/>
      <c r="N161" s="92"/>
    </row>
    <row r="162" spans="2:14" ht="18" thickBot="1">
      <c r="B162" s="64"/>
      <c r="C162" s="41"/>
      <c r="D162" s="41"/>
      <c r="E162" s="41"/>
      <c r="F162" s="41"/>
      <c r="G162" s="41"/>
      <c r="H162" s="41"/>
      <c r="I162" s="41"/>
      <c r="J162" s="176" t="str">
        <f>IF(M159=3,C148,IF(N159=3,G148,""))</f>
        <v>KoKa 1</v>
      </c>
      <c r="K162" s="176"/>
      <c r="L162" s="176"/>
      <c r="M162" s="176"/>
      <c r="N162" s="176"/>
    </row>
    <row r="163" spans="2:14" ht="18" thickBot="1">
      <c r="B163" s="96"/>
      <c r="C163" s="97"/>
      <c r="D163" s="97"/>
      <c r="E163" s="97"/>
      <c r="F163" s="97"/>
      <c r="G163" s="97"/>
      <c r="H163" s="97"/>
      <c r="I163" s="97"/>
      <c r="J163" s="98"/>
      <c r="K163" s="98"/>
      <c r="L163" s="98"/>
      <c r="M163" s="98"/>
      <c r="N163" s="99"/>
    </row>
    <row r="164" ht="15" thickTop="1"/>
  </sheetData>
  <sheetProtection/>
  <mergeCells count="100">
    <mergeCell ref="J162:N162"/>
    <mergeCell ref="C150:D150"/>
    <mergeCell ref="G150:N150"/>
    <mergeCell ref="C151:D151"/>
    <mergeCell ref="G151:N151"/>
    <mergeCell ref="K153:L153"/>
    <mergeCell ref="I159:J159"/>
    <mergeCell ref="F146:G146"/>
    <mergeCell ref="H146:J146"/>
    <mergeCell ref="L146:N146"/>
    <mergeCell ref="C148:D148"/>
    <mergeCell ref="G148:N148"/>
    <mergeCell ref="C149:D149"/>
    <mergeCell ref="G149:N149"/>
    <mergeCell ref="J127:N127"/>
    <mergeCell ref="F143:G143"/>
    <mergeCell ref="H143:N143"/>
    <mergeCell ref="F144:G144"/>
    <mergeCell ref="H144:N144"/>
    <mergeCell ref="F145:G145"/>
    <mergeCell ref="H145:N145"/>
    <mergeCell ref="C115:D115"/>
    <mergeCell ref="G115:N115"/>
    <mergeCell ref="C116:D116"/>
    <mergeCell ref="G116:N116"/>
    <mergeCell ref="K118:L118"/>
    <mergeCell ref="I124:J124"/>
    <mergeCell ref="F111:G111"/>
    <mergeCell ref="H111:J111"/>
    <mergeCell ref="L111:N111"/>
    <mergeCell ref="C113:D113"/>
    <mergeCell ref="G113:N113"/>
    <mergeCell ref="C114:D114"/>
    <mergeCell ref="G114:N114"/>
    <mergeCell ref="J92:N92"/>
    <mergeCell ref="F108:G108"/>
    <mergeCell ref="H108:N108"/>
    <mergeCell ref="F109:G109"/>
    <mergeCell ref="H109:N109"/>
    <mergeCell ref="F110:G110"/>
    <mergeCell ref="H110:N110"/>
    <mergeCell ref="C80:D80"/>
    <mergeCell ref="G80:N80"/>
    <mergeCell ref="C81:D81"/>
    <mergeCell ref="G81:N81"/>
    <mergeCell ref="K83:L83"/>
    <mergeCell ref="I89:J89"/>
    <mergeCell ref="F76:G76"/>
    <mergeCell ref="H76:J76"/>
    <mergeCell ref="L76:N76"/>
    <mergeCell ref="C78:D78"/>
    <mergeCell ref="G78:N78"/>
    <mergeCell ref="C79:D79"/>
    <mergeCell ref="G79:N79"/>
    <mergeCell ref="J57:N57"/>
    <mergeCell ref="F73:G73"/>
    <mergeCell ref="H73:N73"/>
    <mergeCell ref="F74:G74"/>
    <mergeCell ref="H74:N74"/>
    <mergeCell ref="F75:G75"/>
    <mergeCell ref="H75:N75"/>
    <mergeCell ref="C45:D45"/>
    <mergeCell ref="G45:N45"/>
    <mergeCell ref="C46:D46"/>
    <mergeCell ref="G46:N46"/>
    <mergeCell ref="K48:L48"/>
    <mergeCell ref="I54:J54"/>
    <mergeCell ref="F41:G41"/>
    <mergeCell ref="H41:J41"/>
    <mergeCell ref="L41:N41"/>
    <mergeCell ref="C43:D43"/>
    <mergeCell ref="G43:N43"/>
    <mergeCell ref="C44:D44"/>
    <mergeCell ref="G44:N44"/>
    <mergeCell ref="J23:N23"/>
    <mergeCell ref="F38:G38"/>
    <mergeCell ref="H38:N38"/>
    <mergeCell ref="F39:G39"/>
    <mergeCell ref="H39:N39"/>
    <mergeCell ref="F40:G40"/>
    <mergeCell ref="H40:N40"/>
    <mergeCell ref="C11:D11"/>
    <mergeCell ref="G11:N11"/>
    <mergeCell ref="C12:D12"/>
    <mergeCell ref="G12:N12"/>
    <mergeCell ref="K14:L14"/>
    <mergeCell ref="I20:J20"/>
    <mergeCell ref="F7:G7"/>
    <mergeCell ref="H7:J7"/>
    <mergeCell ref="L7:N7"/>
    <mergeCell ref="C9:D9"/>
    <mergeCell ref="G9:N9"/>
    <mergeCell ref="C10:D10"/>
    <mergeCell ref="G10:N10"/>
    <mergeCell ref="F4:G4"/>
    <mergeCell ref="H4:N4"/>
    <mergeCell ref="F5:G5"/>
    <mergeCell ref="H5:N5"/>
    <mergeCell ref="F6:G6"/>
    <mergeCell ref="H6:N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7.00390625" style="0" customWidth="1"/>
    <col min="2" max="2" width="11.140625" style="0" customWidth="1"/>
  </cols>
  <sheetData>
    <row r="1" ht="15" thickBot="1"/>
    <row r="2" spans="1:9" ht="17.25">
      <c r="A2" s="2" t="s">
        <v>0</v>
      </c>
      <c r="B2" s="3"/>
      <c r="C2" s="3"/>
      <c r="D2" s="4"/>
      <c r="E2" s="5"/>
      <c r="F2" s="6"/>
      <c r="G2" s="6"/>
      <c r="H2" s="8"/>
      <c r="I2" s="8"/>
    </row>
    <row r="3" spans="1:9" ht="15">
      <c r="A3" s="7" t="s">
        <v>141</v>
      </c>
      <c r="B3" s="8"/>
      <c r="C3" s="8"/>
      <c r="D3" s="9"/>
      <c r="E3" s="5"/>
      <c r="F3" s="6"/>
      <c r="G3" s="6"/>
      <c r="H3" s="8"/>
      <c r="I3" s="8"/>
    </row>
    <row r="4" spans="1:9" ht="15.75" thickBot="1">
      <c r="A4" s="10" t="s">
        <v>142</v>
      </c>
      <c r="B4" s="11"/>
      <c r="C4" s="11"/>
      <c r="D4" s="12"/>
      <c r="E4" s="5"/>
      <c r="F4" s="6"/>
      <c r="G4" s="6"/>
      <c r="H4" s="8"/>
      <c r="I4" s="8"/>
    </row>
    <row r="5" spans="1:9" ht="15">
      <c r="A5" s="14"/>
      <c r="B5" s="14"/>
      <c r="C5" s="14"/>
      <c r="D5" s="14"/>
      <c r="E5" s="13"/>
      <c r="F5" s="13"/>
      <c r="G5" s="13"/>
      <c r="H5" s="8"/>
      <c r="I5" s="8"/>
    </row>
    <row r="6" spans="1:9" ht="14.25">
      <c r="A6" s="101" t="s">
        <v>3</v>
      </c>
      <c r="B6" s="101" t="s">
        <v>104</v>
      </c>
      <c r="C6" s="101" t="s">
        <v>5</v>
      </c>
      <c r="D6" s="101" t="s">
        <v>105</v>
      </c>
      <c r="E6" s="101" t="s">
        <v>59</v>
      </c>
      <c r="F6" s="101" t="s">
        <v>65</v>
      </c>
      <c r="G6" s="101" t="s">
        <v>106</v>
      </c>
      <c r="H6" s="102"/>
      <c r="I6" s="103"/>
    </row>
    <row r="7" spans="1:9" ht="14.25">
      <c r="A7" s="101" t="s">
        <v>143</v>
      </c>
      <c r="B7" s="101" t="s">
        <v>32</v>
      </c>
      <c r="C7" s="101" t="s">
        <v>109</v>
      </c>
      <c r="D7" s="101" t="s">
        <v>10</v>
      </c>
      <c r="E7" s="101" t="s">
        <v>126</v>
      </c>
      <c r="F7" s="101" t="s">
        <v>144</v>
      </c>
      <c r="G7" s="101"/>
      <c r="H7" s="102"/>
      <c r="I7" s="103"/>
    </row>
    <row r="8" spans="1:9" ht="14.25">
      <c r="A8" s="101" t="s">
        <v>145</v>
      </c>
      <c r="B8" s="101" t="s">
        <v>29</v>
      </c>
      <c r="C8" s="101" t="s">
        <v>111</v>
      </c>
      <c r="D8" s="101" t="s">
        <v>6</v>
      </c>
      <c r="E8" s="101" t="s">
        <v>146</v>
      </c>
      <c r="F8" s="101" t="s">
        <v>147</v>
      </c>
      <c r="G8" s="101"/>
      <c r="H8" s="102"/>
      <c r="I8" s="103"/>
    </row>
    <row r="9" spans="1:9" ht="14.25">
      <c r="A9" s="101" t="s">
        <v>123</v>
      </c>
      <c r="B9" s="101" t="s">
        <v>30</v>
      </c>
      <c r="C9" s="101" t="s">
        <v>102</v>
      </c>
      <c r="D9" s="101" t="s">
        <v>128</v>
      </c>
      <c r="E9" s="101" t="s">
        <v>148</v>
      </c>
      <c r="F9" s="101" t="s">
        <v>149</v>
      </c>
      <c r="G9" s="101"/>
      <c r="H9" s="102"/>
      <c r="I9" s="103"/>
    </row>
    <row r="10" spans="1:9" ht="14.25">
      <c r="A10" s="101"/>
      <c r="B10" s="101"/>
      <c r="C10" s="101"/>
      <c r="D10" s="101"/>
      <c r="E10" s="101"/>
      <c r="F10" s="101"/>
      <c r="G10" s="101"/>
      <c r="H10" s="102"/>
      <c r="I10" s="103"/>
    </row>
    <row r="11" spans="1:9" ht="14.25">
      <c r="A11" s="104"/>
      <c r="B11" s="105"/>
      <c r="C11" s="105"/>
      <c r="D11" s="105"/>
      <c r="E11" s="105"/>
      <c r="F11" s="105"/>
      <c r="G11" s="105"/>
      <c r="H11" s="106"/>
      <c r="I11" s="106"/>
    </row>
    <row r="12" spans="1:9" ht="14.25">
      <c r="A12" s="107"/>
      <c r="B12" s="101"/>
      <c r="C12" s="101" t="s">
        <v>112</v>
      </c>
      <c r="D12" s="101" t="s">
        <v>113</v>
      </c>
      <c r="E12" s="101" t="s">
        <v>114</v>
      </c>
      <c r="F12" s="101" t="s">
        <v>115</v>
      </c>
      <c r="G12" s="101" t="s">
        <v>116</v>
      </c>
      <c r="H12" s="101" t="s">
        <v>117</v>
      </c>
      <c r="I12" s="101" t="s">
        <v>77</v>
      </c>
    </row>
    <row r="13" spans="1:9" ht="14.25">
      <c r="A13" s="107"/>
      <c r="B13" s="101" t="s">
        <v>118</v>
      </c>
      <c r="C13" s="101" t="s">
        <v>24</v>
      </c>
      <c r="D13" s="101" t="s">
        <v>24</v>
      </c>
      <c r="E13" s="101" t="s">
        <v>24</v>
      </c>
      <c r="F13" s="101"/>
      <c r="G13" s="101"/>
      <c r="H13" s="101" t="s">
        <v>24</v>
      </c>
      <c r="I13" s="101" t="s">
        <v>10</v>
      </c>
    </row>
    <row r="14" spans="1:9" ht="14.25">
      <c r="A14" s="107"/>
      <c r="B14" s="101" t="s">
        <v>119</v>
      </c>
      <c r="C14" s="101" t="s">
        <v>24</v>
      </c>
      <c r="D14" s="101" t="s">
        <v>133</v>
      </c>
      <c r="E14" s="101" t="s">
        <v>24</v>
      </c>
      <c r="F14" s="101" t="s">
        <v>134</v>
      </c>
      <c r="G14" s="101"/>
      <c r="H14" s="101" t="s">
        <v>13</v>
      </c>
      <c r="I14" s="101" t="s">
        <v>6</v>
      </c>
    </row>
    <row r="15" spans="1:9" ht="14.25">
      <c r="A15" s="107"/>
      <c r="B15" s="101" t="s">
        <v>120</v>
      </c>
      <c r="C15" s="101" t="s">
        <v>24</v>
      </c>
      <c r="D15" s="101" t="s">
        <v>24</v>
      </c>
      <c r="E15" s="101" t="s">
        <v>24</v>
      </c>
      <c r="F15" s="101"/>
      <c r="G15" s="101"/>
      <c r="H15" s="101" t="s">
        <v>24</v>
      </c>
      <c r="I15" s="101" t="s">
        <v>11</v>
      </c>
    </row>
    <row r="16" spans="1:9" ht="14.25">
      <c r="A16" s="107"/>
      <c r="B16" s="101"/>
      <c r="C16" s="101"/>
      <c r="D16" s="101"/>
      <c r="E16" s="101"/>
      <c r="F16" s="101"/>
      <c r="G16" s="101"/>
      <c r="H16" s="101"/>
      <c r="I16" s="101"/>
    </row>
    <row r="17" spans="1:9" ht="14.25">
      <c r="A17" s="107"/>
      <c r="B17" s="101"/>
      <c r="C17" s="101"/>
      <c r="D17" s="101"/>
      <c r="E17" s="101"/>
      <c r="F17" s="101"/>
      <c r="G17" s="101"/>
      <c r="H17" s="101"/>
      <c r="I17" s="101"/>
    </row>
    <row r="18" spans="1:9" ht="14.25">
      <c r="A18" s="107"/>
      <c r="B18" s="101"/>
      <c r="C18" s="101"/>
      <c r="D18" s="101"/>
      <c r="E18" s="101"/>
      <c r="F18" s="101"/>
      <c r="G18" s="101"/>
      <c r="H18" s="101"/>
      <c r="I18" s="101"/>
    </row>
    <row r="19" spans="1:9" ht="14.25">
      <c r="A19" s="103"/>
      <c r="B19" s="104"/>
      <c r="C19" s="104"/>
      <c r="D19" s="110"/>
      <c r="E19" s="104"/>
      <c r="F19" s="104"/>
      <c r="G19" s="104"/>
      <c r="H19" s="104"/>
      <c r="I19" s="104"/>
    </row>
    <row r="20" spans="1:9" ht="14.25">
      <c r="A20" s="101" t="s">
        <v>3</v>
      </c>
      <c r="B20" s="101" t="s">
        <v>121</v>
      </c>
      <c r="C20" s="101" t="s">
        <v>5</v>
      </c>
      <c r="D20" s="101" t="s">
        <v>105</v>
      </c>
      <c r="E20" s="101" t="s">
        <v>59</v>
      </c>
      <c r="F20" s="101" t="s">
        <v>65</v>
      </c>
      <c r="G20" s="101" t="s">
        <v>106</v>
      </c>
      <c r="H20" s="102"/>
      <c r="I20" s="103"/>
    </row>
    <row r="21" spans="1:9" ht="14.25">
      <c r="A21" s="101" t="s">
        <v>150</v>
      </c>
      <c r="B21" s="101" t="s">
        <v>19</v>
      </c>
      <c r="C21" s="101" t="s">
        <v>20</v>
      </c>
      <c r="D21" s="101" t="s">
        <v>10</v>
      </c>
      <c r="E21" s="101" t="s">
        <v>151</v>
      </c>
      <c r="F21" s="101" t="s">
        <v>152</v>
      </c>
      <c r="G21" s="101" t="s">
        <v>10</v>
      </c>
      <c r="H21" s="102"/>
      <c r="I21" s="103"/>
    </row>
    <row r="22" spans="1:9" ht="14.25">
      <c r="A22" s="101" t="s">
        <v>153</v>
      </c>
      <c r="B22" s="101" t="s">
        <v>12</v>
      </c>
      <c r="C22" s="101" t="s">
        <v>16</v>
      </c>
      <c r="D22" s="101" t="s">
        <v>11</v>
      </c>
      <c r="E22" s="101" t="s">
        <v>154</v>
      </c>
      <c r="F22" s="101" t="s">
        <v>152</v>
      </c>
      <c r="G22" s="101" t="s">
        <v>6</v>
      </c>
      <c r="H22" s="102"/>
      <c r="I22" s="103"/>
    </row>
    <row r="23" spans="1:9" ht="14.25">
      <c r="A23" s="101" t="s">
        <v>155</v>
      </c>
      <c r="B23" s="101" t="s">
        <v>156</v>
      </c>
      <c r="C23" s="101" t="s">
        <v>109</v>
      </c>
      <c r="D23" s="101" t="s">
        <v>128</v>
      </c>
      <c r="E23" s="101" t="s">
        <v>157</v>
      </c>
      <c r="F23" s="101" t="s">
        <v>158</v>
      </c>
      <c r="G23" s="101" t="s">
        <v>14</v>
      </c>
      <c r="H23" s="102"/>
      <c r="I23" s="103"/>
    </row>
    <row r="24" spans="1:9" ht="14.25">
      <c r="A24" s="101" t="s">
        <v>159</v>
      </c>
      <c r="B24" s="101" t="s">
        <v>33</v>
      </c>
      <c r="C24" s="101" t="s">
        <v>125</v>
      </c>
      <c r="D24" s="101" t="s">
        <v>6</v>
      </c>
      <c r="E24" s="101" t="s">
        <v>160</v>
      </c>
      <c r="F24" s="101" t="s">
        <v>161</v>
      </c>
      <c r="G24" s="101" t="s">
        <v>11</v>
      </c>
      <c r="H24" s="102"/>
      <c r="I24" s="103"/>
    </row>
    <row r="25" spans="1:9" ht="14.25">
      <c r="A25" s="104"/>
      <c r="B25" s="105"/>
      <c r="C25" s="105"/>
      <c r="D25" s="105"/>
      <c r="E25" s="105"/>
      <c r="F25" s="105"/>
      <c r="G25" s="105"/>
      <c r="H25" s="106"/>
      <c r="I25" s="106"/>
    </row>
    <row r="26" spans="1:9" ht="14.25">
      <c r="A26" s="107"/>
      <c r="B26" s="101"/>
      <c r="C26" s="101" t="s">
        <v>112</v>
      </c>
      <c r="D26" s="101" t="s">
        <v>113</v>
      </c>
      <c r="E26" s="101" t="s">
        <v>114</v>
      </c>
      <c r="F26" s="101" t="s">
        <v>115</v>
      </c>
      <c r="G26" s="101" t="s">
        <v>116</v>
      </c>
      <c r="H26" s="101" t="s">
        <v>117</v>
      </c>
      <c r="I26" s="101" t="s">
        <v>77</v>
      </c>
    </row>
    <row r="27" spans="1:9" ht="14.25">
      <c r="A27" s="107"/>
      <c r="B27" s="101" t="s">
        <v>118</v>
      </c>
      <c r="C27" s="101" t="s">
        <v>24</v>
      </c>
      <c r="D27" s="101" t="s">
        <v>24</v>
      </c>
      <c r="E27" s="101" t="s">
        <v>24</v>
      </c>
      <c r="F27" s="101"/>
      <c r="G27" s="101"/>
      <c r="H27" s="101" t="s">
        <v>24</v>
      </c>
      <c r="I27" s="101" t="s">
        <v>14</v>
      </c>
    </row>
    <row r="28" spans="1:9" ht="14.25">
      <c r="A28" s="107"/>
      <c r="B28" s="101" t="s">
        <v>162</v>
      </c>
      <c r="C28" s="101" t="s">
        <v>24</v>
      </c>
      <c r="D28" s="101" t="s">
        <v>24</v>
      </c>
      <c r="E28" s="101" t="s">
        <v>24</v>
      </c>
      <c r="F28" s="101"/>
      <c r="G28" s="101"/>
      <c r="H28" s="101" t="s">
        <v>24</v>
      </c>
      <c r="I28" s="101" t="s">
        <v>11</v>
      </c>
    </row>
    <row r="29" spans="1:9" ht="14.25">
      <c r="A29" s="107"/>
      <c r="B29" s="101" t="s">
        <v>163</v>
      </c>
      <c r="C29" s="101" t="s">
        <v>24</v>
      </c>
      <c r="D29" s="101" t="s">
        <v>24</v>
      </c>
      <c r="E29" s="101" t="s">
        <v>24</v>
      </c>
      <c r="F29" s="101"/>
      <c r="G29" s="101"/>
      <c r="H29" s="101" t="s">
        <v>24</v>
      </c>
      <c r="I29" s="101" t="s">
        <v>10</v>
      </c>
    </row>
    <row r="30" spans="1:9" ht="14.25">
      <c r="A30" s="107"/>
      <c r="B30" s="101" t="s">
        <v>119</v>
      </c>
      <c r="C30" s="101" t="s">
        <v>24</v>
      </c>
      <c r="D30" s="101" t="s">
        <v>24</v>
      </c>
      <c r="E30" s="101" t="s">
        <v>24</v>
      </c>
      <c r="F30" s="101"/>
      <c r="G30" s="101"/>
      <c r="H30" s="101" t="s">
        <v>24</v>
      </c>
      <c r="I30" s="101" t="s">
        <v>14</v>
      </c>
    </row>
    <row r="31" spans="1:9" ht="14.25">
      <c r="A31" s="107"/>
      <c r="B31" s="101" t="s">
        <v>120</v>
      </c>
      <c r="C31" s="101" t="s">
        <v>119</v>
      </c>
      <c r="D31" s="101" t="s">
        <v>13</v>
      </c>
      <c r="E31" s="101" t="s">
        <v>119</v>
      </c>
      <c r="F31" s="101" t="s">
        <v>24</v>
      </c>
      <c r="G31" s="101" t="s">
        <v>133</v>
      </c>
      <c r="H31" s="101" t="s">
        <v>119</v>
      </c>
      <c r="I31" s="101" t="s">
        <v>11</v>
      </c>
    </row>
    <row r="32" spans="1:9" ht="14.25">
      <c r="A32" s="107"/>
      <c r="B32" s="101" t="s">
        <v>146</v>
      </c>
      <c r="C32" s="101" t="s">
        <v>133</v>
      </c>
      <c r="D32" s="101" t="s">
        <v>119</v>
      </c>
      <c r="E32" s="101" t="s">
        <v>133</v>
      </c>
      <c r="F32" s="101"/>
      <c r="G32" s="101"/>
      <c r="H32" s="101" t="s">
        <v>133</v>
      </c>
      <c r="I32" s="101" t="s">
        <v>6</v>
      </c>
    </row>
    <row r="33" spans="1:9" ht="14.25">
      <c r="A33" s="103"/>
      <c r="B33" s="104"/>
      <c r="C33" s="104"/>
      <c r="D33" s="110"/>
      <c r="E33" s="104"/>
      <c r="F33" s="104"/>
      <c r="G33" s="104"/>
      <c r="H33" s="104"/>
      <c r="I33" s="10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299"/>
  <sheetViews>
    <sheetView zoomScalePageLayoutView="0" workbookViewId="0" topLeftCell="A1">
      <selection activeCell="M30" sqref="M29:M30"/>
    </sheetView>
  </sheetViews>
  <sheetFormatPr defaultColWidth="9.140625" defaultRowHeight="15"/>
  <cols>
    <col min="2" max="2" width="5.421875" style="0" customWidth="1"/>
    <col min="3" max="3" width="15.57421875" style="0" customWidth="1"/>
    <col min="4" max="4" width="18.28125" style="0" customWidth="1"/>
    <col min="5" max="5" width="0.13671875" style="0" customWidth="1"/>
    <col min="6" max="6" width="7.28125" style="0" customWidth="1"/>
    <col min="7" max="7" width="7.00390625" style="0" customWidth="1"/>
    <col min="8" max="8" width="7.7109375" style="0" customWidth="1"/>
    <col min="9" max="9" width="7.140625" style="0" customWidth="1"/>
    <col min="10" max="10" width="7.57421875" style="0" customWidth="1"/>
    <col min="11" max="11" width="7.28125" style="0" customWidth="1"/>
    <col min="12" max="12" width="7.57421875" style="0" customWidth="1"/>
    <col min="13" max="13" width="7.8515625" style="0" customWidth="1"/>
    <col min="14" max="14" width="7.28125" style="0" customWidth="1"/>
  </cols>
  <sheetData>
    <row r="1" ht="15" thickBot="1"/>
    <row r="2" spans="2:14" ht="15.75" thickTop="1">
      <c r="B2" s="35"/>
      <c r="C2" s="36"/>
      <c r="D2" s="37"/>
      <c r="E2" s="37"/>
      <c r="F2" s="155" t="s">
        <v>35</v>
      </c>
      <c r="G2" s="155"/>
      <c r="H2" s="156" t="s">
        <v>36</v>
      </c>
      <c r="I2" s="156"/>
      <c r="J2" s="156"/>
      <c r="K2" s="156"/>
      <c r="L2" s="156"/>
      <c r="M2" s="156"/>
      <c r="N2" s="156"/>
    </row>
    <row r="3" spans="2:14" ht="15">
      <c r="B3" s="38"/>
      <c r="C3" s="39"/>
      <c r="D3" s="40"/>
      <c r="E3" s="41"/>
      <c r="F3" s="157" t="s">
        <v>37</v>
      </c>
      <c r="G3" s="157"/>
      <c r="H3" s="158" t="s">
        <v>38</v>
      </c>
      <c r="I3" s="158"/>
      <c r="J3" s="158"/>
      <c r="K3" s="158"/>
      <c r="L3" s="158"/>
      <c r="M3" s="158"/>
      <c r="N3" s="158"/>
    </row>
    <row r="4" spans="2:14" ht="15">
      <c r="B4" s="42"/>
      <c r="C4" s="43"/>
      <c r="D4" s="41"/>
      <c r="E4" s="41"/>
      <c r="F4" s="159" t="s">
        <v>39</v>
      </c>
      <c r="G4" s="159"/>
      <c r="H4" s="160" t="s">
        <v>141</v>
      </c>
      <c r="I4" s="160"/>
      <c r="J4" s="160"/>
      <c r="K4" s="160"/>
      <c r="L4" s="160"/>
      <c r="M4" s="160"/>
      <c r="N4" s="160"/>
    </row>
    <row r="5" spans="2:14" ht="21" thickBot="1">
      <c r="B5" s="44"/>
      <c r="C5" s="45" t="s">
        <v>41</v>
      </c>
      <c r="D5" s="46"/>
      <c r="E5" s="41"/>
      <c r="F5" s="161" t="s">
        <v>42</v>
      </c>
      <c r="G5" s="161"/>
      <c r="H5" s="162">
        <v>42819</v>
      </c>
      <c r="I5" s="162"/>
      <c r="J5" s="162"/>
      <c r="K5" s="47" t="s">
        <v>43</v>
      </c>
      <c r="L5" s="163" t="s">
        <v>164</v>
      </c>
      <c r="M5" s="163"/>
      <c r="N5" s="163"/>
    </row>
    <row r="6" spans="2:14" ht="15.75" thickTop="1">
      <c r="B6" s="48"/>
      <c r="C6" s="49"/>
      <c r="D6" s="41"/>
      <c r="E6" s="41"/>
      <c r="F6" s="50"/>
      <c r="G6" s="49"/>
      <c r="H6" s="49"/>
      <c r="I6" s="51"/>
      <c r="J6" s="52"/>
      <c r="K6" s="53"/>
      <c r="L6" s="53"/>
      <c r="M6" s="53"/>
      <c r="N6" s="54"/>
    </row>
    <row r="7" spans="2:14" ht="15.75" thickBot="1">
      <c r="B7" s="55" t="s">
        <v>45</v>
      </c>
      <c r="C7" s="164" t="s">
        <v>19</v>
      </c>
      <c r="D7" s="164"/>
      <c r="E7" s="56"/>
      <c r="F7" s="57" t="s">
        <v>46</v>
      </c>
      <c r="G7" s="165" t="s">
        <v>156</v>
      </c>
      <c r="H7" s="165"/>
      <c r="I7" s="165"/>
      <c r="J7" s="165"/>
      <c r="K7" s="165"/>
      <c r="L7" s="165"/>
      <c r="M7" s="165"/>
      <c r="N7" s="165"/>
    </row>
    <row r="8" spans="2:14" ht="14.25">
      <c r="B8" s="58" t="s">
        <v>47</v>
      </c>
      <c r="C8" s="166" t="s">
        <v>80</v>
      </c>
      <c r="D8" s="167"/>
      <c r="E8" s="59"/>
      <c r="F8" s="60" t="s">
        <v>49</v>
      </c>
      <c r="G8" s="168" t="s">
        <v>96</v>
      </c>
      <c r="H8" s="169"/>
      <c r="I8" s="169"/>
      <c r="J8" s="169"/>
      <c r="K8" s="169"/>
      <c r="L8" s="169"/>
      <c r="M8" s="169"/>
      <c r="N8" s="169"/>
    </row>
    <row r="9" spans="2:14" ht="14.25">
      <c r="B9" s="61" t="s">
        <v>51</v>
      </c>
      <c r="C9" s="170" t="s">
        <v>165</v>
      </c>
      <c r="D9" s="171"/>
      <c r="E9" s="59"/>
      <c r="F9" s="62" t="s">
        <v>53</v>
      </c>
      <c r="G9" s="172" t="s">
        <v>92</v>
      </c>
      <c r="H9" s="173"/>
      <c r="I9" s="173"/>
      <c r="J9" s="173"/>
      <c r="K9" s="173"/>
      <c r="L9" s="173"/>
      <c r="M9" s="173"/>
      <c r="N9" s="173"/>
    </row>
    <row r="10" spans="2:14" ht="14.25">
      <c r="B10" s="61" t="s">
        <v>55</v>
      </c>
      <c r="C10" s="170" t="s">
        <v>82</v>
      </c>
      <c r="D10" s="171"/>
      <c r="E10" s="59"/>
      <c r="F10" s="63" t="s">
        <v>57</v>
      </c>
      <c r="G10" s="173"/>
      <c r="H10" s="173"/>
      <c r="I10" s="173"/>
      <c r="J10" s="173"/>
      <c r="K10" s="173"/>
      <c r="L10" s="173"/>
      <c r="M10" s="173"/>
      <c r="N10" s="173"/>
    </row>
    <row r="11" spans="2:14" ht="15">
      <c r="B11" s="64"/>
      <c r="C11" s="41"/>
      <c r="D11" s="41"/>
      <c r="E11" s="41"/>
      <c r="F11" s="50"/>
      <c r="G11" s="65"/>
      <c r="H11" s="65"/>
      <c r="I11" s="65"/>
      <c r="J11" s="41"/>
      <c r="K11" s="41"/>
      <c r="L11" s="41"/>
      <c r="M11" s="66"/>
      <c r="N11" s="67"/>
    </row>
    <row r="12" spans="2:14" ht="15.75" thickBot="1">
      <c r="B12" s="68" t="s">
        <v>59</v>
      </c>
      <c r="C12" s="41"/>
      <c r="D12" s="41"/>
      <c r="E12" s="41"/>
      <c r="F12" s="69" t="s">
        <v>60</v>
      </c>
      <c r="G12" s="69" t="s">
        <v>61</v>
      </c>
      <c r="H12" s="69" t="s">
        <v>62</v>
      </c>
      <c r="I12" s="69" t="s">
        <v>63</v>
      </c>
      <c r="J12" s="69" t="s">
        <v>64</v>
      </c>
      <c r="K12" s="174" t="s">
        <v>65</v>
      </c>
      <c r="L12" s="174"/>
      <c r="M12" s="69" t="s">
        <v>66</v>
      </c>
      <c r="N12" s="70" t="s">
        <v>67</v>
      </c>
    </row>
    <row r="13" spans="2:14" ht="15" thickBot="1">
      <c r="B13" s="71" t="s">
        <v>68</v>
      </c>
      <c r="C13" s="72" t="str">
        <f>IF(C8&gt;"",C8,"")</f>
        <v>Kylliö Joonas</v>
      </c>
      <c r="D13" s="72" t="str">
        <f>IF(G8&gt;"",G8,"")</f>
        <v>Hiltunen Paulus</v>
      </c>
      <c r="E13" s="73"/>
      <c r="F13" s="74">
        <v>4</v>
      </c>
      <c r="G13" s="74">
        <v>4</v>
      </c>
      <c r="H13" s="74">
        <v>7</v>
      </c>
      <c r="I13" s="74"/>
      <c r="J13" s="74"/>
      <c r="K13" s="75">
        <f>IF(ISBLANK(F13),"",COUNTIF(F13:J13,"&gt;=0"))</f>
        <v>3</v>
      </c>
      <c r="L13" s="76">
        <f>IF(ISBLANK(F13),"",(IF(LEFT(F13,1)="-",1,0)+IF(LEFT(G13,1)="-",1,0)+IF(LEFT(H13,1)="-",1,0)+IF(LEFT(I13,1)="-",1,0)+IF(LEFT(J13,1)="-",1,0)))</f>
        <v>0</v>
      </c>
      <c r="M13" s="77">
        <f aca="true" t="shared" si="0" ref="M13:N17">IF(K13=3,1,"")</f>
        <v>1</v>
      </c>
      <c r="N13" s="77">
        <f t="shared" si="0"/>
      </c>
    </row>
    <row r="14" spans="2:14" ht="15" thickBot="1">
      <c r="B14" s="78" t="s">
        <v>69</v>
      </c>
      <c r="C14" s="72" t="str">
        <f>IF(C9&gt;"",C9,"")</f>
        <v>Pöri Arttu</v>
      </c>
      <c r="D14" s="72" t="str">
        <f>IF(G9&gt;"",G9,"")</f>
        <v>Näppä Juho</v>
      </c>
      <c r="E14" s="79"/>
      <c r="F14" s="80">
        <v>0</v>
      </c>
      <c r="G14" s="81">
        <v>2</v>
      </c>
      <c r="H14" s="81">
        <v>0</v>
      </c>
      <c r="I14" s="81"/>
      <c r="J14" s="81"/>
      <c r="K14" s="75">
        <f>IF(ISBLANK(F14),"",COUNTIF(F14:J14,"&gt;=0"))</f>
        <v>3</v>
      </c>
      <c r="L14" s="76">
        <f>IF(ISBLANK(F14),"",(IF(LEFT(F14,1)="-",1,0)+IF(LEFT(G14,1)="-",1,0)+IF(LEFT(H14,1)="-",1,0)+IF(LEFT(I14,1)="-",1,0)+IF(LEFT(J14,1)="-",1,0)))</f>
        <v>0</v>
      </c>
      <c r="M14" s="77">
        <f t="shared" si="0"/>
        <v>1</v>
      </c>
      <c r="N14" s="77">
        <f t="shared" si="0"/>
      </c>
    </row>
    <row r="15" spans="2:14" ht="15" thickBot="1">
      <c r="B15" s="82" t="s">
        <v>70</v>
      </c>
      <c r="C15" s="72" t="str">
        <f>IF(C10&gt;"",C10,"")</f>
        <v>Tran Daniel</v>
      </c>
      <c r="D15" s="72">
        <f>IF(G10&gt;"",G10,"")</f>
      </c>
      <c r="E15" s="83"/>
      <c r="F15" s="80">
        <v>0</v>
      </c>
      <c r="G15" s="84">
        <v>0</v>
      </c>
      <c r="H15" s="80">
        <v>0</v>
      </c>
      <c r="I15" s="80"/>
      <c r="J15" s="80"/>
      <c r="K15" s="75">
        <f>IF(ISBLANK(F15),"",COUNTIF(F15:J15,"&gt;=0"))</f>
        <v>3</v>
      </c>
      <c r="L15" s="76">
        <f>IF(ISBLANK(F15),"",(IF(LEFT(F15,1)="-",1,0)+IF(LEFT(G15,1)="-",1,0)+IF(LEFT(H15,1)="-",1,0)+IF(LEFT(I15,1)="-",1,0)+IF(LEFT(J15,1)="-",1,0)))</f>
        <v>0</v>
      </c>
      <c r="M15" s="77">
        <f t="shared" si="0"/>
        <v>1</v>
      </c>
      <c r="N15" s="77">
        <f t="shared" si="0"/>
      </c>
    </row>
    <row r="16" spans="2:14" ht="15" thickBot="1">
      <c r="B16" s="85" t="s">
        <v>71</v>
      </c>
      <c r="C16" s="72" t="str">
        <f>IF(C8&gt;"",C8,"")</f>
        <v>Kylliö Joonas</v>
      </c>
      <c r="D16" s="72" t="str">
        <f>IF(G9&gt;"",G9,"")</f>
        <v>Näppä Juho</v>
      </c>
      <c r="E16" s="86"/>
      <c r="F16" s="87"/>
      <c r="G16" s="88"/>
      <c r="H16" s="87"/>
      <c r="I16" s="87"/>
      <c r="J16" s="87"/>
      <c r="K16" s="75">
        <f>IF(ISBLANK(F16),"",COUNTIF(F16:J16,"&gt;=0"))</f>
      </c>
      <c r="L16" s="76">
        <f>IF(ISBLANK(F16),"",(IF(LEFT(F16,1)="-",1,0)+IF(LEFT(G16,1)="-",1,0)+IF(LEFT(H16,1)="-",1,0)+IF(LEFT(I16,1)="-",1,0)+IF(LEFT(J16,1)="-",1,0)))</f>
      </c>
      <c r="M16" s="77">
        <f t="shared" si="0"/>
      </c>
      <c r="N16" s="77">
        <f t="shared" si="0"/>
      </c>
    </row>
    <row r="17" spans="2:14" ht="14.25">
      <c r="B17" s="78" t="s">
        <v>72</v>
      </c>
      <c r="C17" s="72" t="str">
        <f>IF(C9&gt;"",C9,"")</f>
        <v>Pöri Arttu</v>
      </c>
      <c r="D17" s="72" t="str">
        <f>IF(G8&gt;"",G8,"")</f>
        <v>Hiltunen Paulus</v>
      </c>
      <c r="E17" s="79"/>
      <c r="F17" s="81"/>
      <c r="G17" s="89"/>
      <c r="H17" s="81"/>
      <c r="I17" s="81"/>
      <c r="J17" s="81"/>
      <c r="K17" s="75">
        <f>IF(ISBLANK(F17),"",COUNTIF(F17:J17,"&gt;=0"))</f>
      </c>
      <c r="L17" s="76">
        <f>IF(ISBLANK(F17),"",(IF(LEFT(F17,1)="-",1,0)+IF(LEFT(G17,1)="-",1,0)+IF(LEFT(H17,1)="-",1,0)+IF(LEFT(I17,1)="-",1,0)+IF(LEFT(J17,1)="-",1,0)))</f>
      </c>
      <c r="M17" s="77">
        <f t="shared" si="0"/>
      </c>
      <c r="N17" s="77">
        <f t="shared" si="0"/>
      </c>
    </row>
    <row r="18" spans="2:14" ht="15">
      <c r="B18" s="64"/>
      <c r="C18" s="41"/>
      <c r="D18" s="41"/>
      <c r="E18" s="41"/>
      <c r="F18" s="41"/>
      <c r="G18" s="41"/>
      <c r="H18" s="41"/>
      <c r="I18" s="175" t="s">
        <v>73</v>
      </c>
      <c r="J18" s="175"/>
      <c r="K18" s="90">
        <f>SUM(K13:K17)</f>
        <v>9</v>
      </c>
      <c r="L18" s="90">
        <f>SUM(L13:L17)</f>
        <v>0</v>
      </c>
      <c r="M18" s="90">
        <f>SUM(M13:M17)</f>
        <v>3</v>
      </c>
      <c r="N18" s="90">
        <f>SUM(N13:N17)</f>
        <v>0</v>
      </c>
    </row>
    <row r="19" spans="2:14" ht="15">
      <c r="B19" s="91" t="s">
        <v>74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92"/>
    </row>
    <row r="20" spans="2:14" ht="15">
      <c r="B20" s="93" t="s">
        <v>75</v>
      </c>
      <c r="C20" s="94"/>
      <c r="D20" s="94" t="s">
        <v>76</v>
      </c>
      <c r="E20" s="39"/>
      <c r="F20" s="94"/>
      <c r="G20" s="94" t="s">
        <v>77</v>
      </c>
      <c r="H20" s="39"/>
      <c r="I20" s="94"/>
      <c r="J20" s="95" t="s">
        <v>78</v>
      </c>
      <c r="K20" s="46"/>
      <c r="L20" s="41"/>
      <c r="M20" s="41"/>
      <c r="N20" s="92"/>
    </row>
    <row r="21" spans="2:14" ht="18" thickBot="1">
      <c r="B21" s="64"/>
      <c r="C21" s="41"/>
      <c r="D21" s="41"/>
      <c r="E21" s="41"/>
      <c r="F21" s="41"/>
      <c r="G21" s="41"/>
      <c r="H21" s="41"/>
      <c r="I21" s="41"/>
      <c r="J21" s="176" t="str">
        <f>IF(M18=3,C7,IF(N18=3,G7,""))</f>
        <v>Tip-70 1</v>
      </c>
      <c r="K21" s="176"/>
      <c r="L21" s="176"/>
      <c r="M21" s="176"/>
      <c r="N21" s="176"/>
    </row>
    <row r="22" spans="2:14" ht="18" thickBot="1">
      <c r="B22" s="96"/>
      <c r="C22" s="97"/>
      <c r="D22" s="97"/>
      <c r="E22" s="97"/>
      <c r="F22" s="97"/>
      <c r="G22" s="97"/>
      <c r="H22" s="97"/>
      <c r="I22" s="97"/>
      <c r="J22" s="98"/>
      <c r="K22" s="98"/>
      <c r="L22" s="98"/>
      <c r="M22" s="98"/>
      <c r="N22" s="99"/>
    </row>
    <row r="23" ht="15" thickTop="1"/>
    <row r="35" ht="15" thickBot="1"/>
    <row r="36" spans="2:14" ht="15.75" thickTop="1">
      <c r="B36" s="35"/>
      <c r="C36" s="36"/>
      <c r="D36" s="37"/>
      <c r="E36" s="37"/>
      <c r="F36" s="155" t="s">
        <v>35</v>
      </c>
      <c r="G36" s="155"/>
      <c r="H36" s="156" t="s">
        <v>36</v>
      </c>
      <c r="I36" s="156"/>
      <c r="J36" s="156"/>
      <c r="K36" s="156"/>
      <c r="L36" s="156"/>
      <c r="M36" s="156"/>
      <c r="N36" s="156"/>
    </row>
    <row r="37" spans="2:14" ht="15">
      <c r="B37" s="38"/>
      <c r="C37" s="39"/>
      <c r="D37" s="40"/>
      <c r="E37" s="41"/>
      <c r="F37" s="157" t="s">
        <v>37</v>
      </c>
      <c r="G37" s="157"/>
      <c r="H37" s="158" t="s">
        <v>38</v>
      </c>
      <c r="I37" s="158"/>
      <c r="J37" s="158"/>
      <c r="K37" s="158"/>
      <c r="L37" s="158"/>
      <c r="M37" s="158"/>
      <c r="N37" s="158"/>
    </row>
    <row r="38" spans="2:14" ht="15">
      <c r="B38" s="42"/>
      <c r="C38" s="43"/>
      <c r="D38" s="41"/>
      <c r="E38" s="41"/>
      <c r="F38" s="159" t="s">
        <v>39</v>
      </c>
      <c r="G38" s="159"/>
      <c r="H38" s="160" t="s">
        <v>141</v>
      </c>
      <c r="I38" s="160"/>
      <c r="J38" s="160"/>
      <c r="K38" s="160"/>
      <c r="L38" s="160"/>
      <c r="M38" s="160"/>
      <c r="N38" s="160"/>
    </row>
    <row r="39" spans="2:14" ht="21" thickBot="1">
      <c r="B39" s="44"/>
      <c r="C39" s="45" t="s">
        <v>41</v>
      </c>
      <c r="D39" s="46"/>
      <c r="E39" s="41"/>
      <c r="F39" s="161" t="s">
        <v>42</v>
      </c>
      <c r="G39" s="161"/>
      <c r="H39" s="162">
        <v>42819</v>
      </c>
      <c r="I39" s="162"/>
      <c r="J39" s="162"/>
      <c r="K39" s="47" t="s">
        <v>43</v>
      </c>
      <c r="L39" s="163" t="s">
        <v>166</v>
      </c>
      <c r="M39" s="163"/>
      <c r="N39" s="163"/>
    </row>
    <row r="40" spans="2:14" ht="15.75" thickTop="1">
      <c r="B40" s="48"/>
      <c r="C40" s="49"/>
      <c r="D40" s="41"/>
      <c r="E40" s="41"/>
      <c r="F40" s="50"/>
      <c r="G40" s="49"/>
      <c r="H40" s="49"/>
      <c r="I40" s="51"/>
      <c r="J40" s="52"/>
      <c r="K40" s="53"/>
      <c r="L40" s="53"/>
      <c r="M40" s="53"/>
      <c r="N40" s="54"/>
    </row>
    <row r="41" spans="2:14" ht="15.75" thickBot="1">
      <c r="B41" s="55" t="s">
        <v>45</v>
      </c>
      <c r="C41" s="164" t="s">
        <v>30</v>
      </c>
      <c r="D41" s="164"/>
      <c r="E41" s="56"/>
      <c r="F41" s="57" t="s">
        <v>46</v>
      </c>
      <c r="G41" s="165" t="s">
        <v>32</v>
      </c>
      <c r="H41" s="165"/>
      <c r="I41" s="165"/>
      <c r="J41" s="165"/>
      <c r="K41" s="165"/>
      <c r="L41" s="165"/>
      <c r="M41" s="165"/>
      <c r="N41" s="165"/>
    </row>
    <row r="42" spans="2:14" ht="14.25">
      <c r="B42" s="58" t="s">
        <v>47</v>
      </c>
      <c r="C42" s="166" t="s">
        <v>89</v>
      </c>
      <c r="D42" s="167"/>
      <c r="E42" s="59"/>
      <c r="F42" s="60" t="s">
        <v>49</v>
      </c>
      <c r="G42" s="168" t="s">
        <v>167</v>
      </c>
      <c r="H42" s="169"/>
      <c r="I42" s="169"/>
      <c r="J42" s="169"/>
      <c r="K42" s="169"/>
      <c r="L42" s="169"/>
      <c r="M42" s="169"/>
      <c r="N42" s="169"/>
    </row>
    <row r="43" spans="2:14" ht="14.25">
      <c r="B43" s="61" t="s">
        <v>51</v>
      </c>
      <c r="C43" s="170" t="s">
        <v>87</v>
      </c>
      <c r="D43" s="171"/>
      <c r="E43" s="59"/>
      <c r="F43" s="62" t="s">
        <v>53</v>
      </c>
      <c r="G43" s="172" t="s">
        <v>168</v>
      </c>
      <c r="H43" s="173"/>
      <c r="I43" s="173"/>
      <c r="J43" s="173"/>
      <c r="K43" s="173"/>
      <c r="L43" s="173"/>
      <c r="M43" s="173"/>
      <c r="N43" s="173"/>
    </row>
    <row r="44" spans="2:14" ht="14.25">
      <c r="B44" s="61" t="s">
        <v>55</v>
      </c>
      <c r="C44" s="170" t="s">
        <v>101</v>
      </c>
      <c r="D44" s="171"/>
      <c r="E44" s="59"/>
      <c r="F44" s="63" t="s">
        <v>57</v>
      </c>
      <c r="G44" s="172" t="s">
        <v>94</v>
      </c>
      <c r="H44" s="173"/>
      <c r="I44" s="173"/>
      <c r="J44" s="173"/>
      <c r="K44" s="173"/>
      <c r="L44" s="173"/>
      <c r="M44" s="173"/>
      <c r="N44" s="173"/>
    </row>
    <row r="45" spans="2:14" ht="15">
      <c r="B45" s="64"/>
      <c r="C45" s="41"/>
      <c r="D45" s="41"/>
      <c r="E45" s="41"/>
      <c r="F45" s="50"/>
      <c r="G45" s="65"/>
      <c r="H45" s="65"/>
      <c r="I45" s="65"/>
      <c r="J45" s="41"/>
      <c r="K45" s="41"/>
      <c r="L45" s="41"/>
      <c r="M45" s="66"/>
      <c r="N45" s="67"/>
    </row>
    <row r="46" spans="2:14" ht="15.75" thickBot="1">
      <c r="B46" s="68" t="s">
        <v>59</v>
      </c>
      <c r="C46" s="41"/>
      <c r="D46" s="41"/>
      <c r="E46" s="41"/>
      <c r="F46" s="69" t="s">
        <v>60</v>
      </c>
      <c r="G46" s="69" t="s">
        <v>61</v>
      </c>
      <c r="H46" s="69" t="s">
        <v>62</v>
      </c>
      <c r="I46" s="69" t="s">
        <v>63</v>
      </c>
      <c r="J46" s="69" t="s">
        <v>64</v>
      </c>
      <c r="K46" s="174" t="s">
        <v>65</v>
      </c>
      <c r="L46" s="174"/>
      <c r="M46" s="69" t="s">
        <v>66</v>
      </c>
      <c r="N46" s="70" t="s">
        <v>67</v>
      </c>
    </row>
    <row r="47" spans="2:14" ht="15" thickBot="1">
      <c r="B47" s="71" t="s">
        <v>68</v>
      </c>
      <c r="C47" s="72" t="str">
        <f>IF(C42&gt;"",C42,"")</f>
        <v>Hakaste Lauri</v>
      </c>
      <c r="D47" s="72" t="str">
        <f>IF(G42&gt;"",G42,"")</f>
        <v>Niemitalo Juho</v>
      </c>
      <c r="E47" s="73"/>
      <c r="F47" s="74">
        <v>-9</v>
      </c>
      <c r="G47" s="74">
        <v>-3</v>
      </c>
      <c r="H47" s="74">
        <v>-5</v>
      </c>
      <c r="I47" s="74"/>
      <c r="J47" s="74"/>
      <c r="K47" s="75">
        <f>IF(ISBLANK(F47),"",COUNTIF(F47:J47,"&gt;=0"))</f>
        <v>0</v>
      </c>
      <c r="L47" s="76">
        <f>IF(ISBLANK(F47),"",(IF(LEFT(F47,1)="-",1,0)+IF(LEFT(G47,1)="-",1,0)+IF(LEFT(H47,1)="-",1,0)+IF(LEFT(I47,1)="-",1,0)+IF(LEFT(J47,1)="-",1,0)))</f>
        <v>3</v>
      </c>
      <c r="M47" s="77">
        <f aca="true" t="shared" si="1" ref="M47:N51">IF(K47=3,1,"")</f>
      </c>
      <c r="N47" s="77">
        <f t="shared" si="1"/>
        <v>1</v>
      </c>
    </row>
    <row r="48" spans="2:14" ht="15" thickBot="1">
      <c r="B48" s="78" t="s">
        <v>69</v>
      </c>
      <c r="C48" s="72" t="str">
        <f>IF(C43&gt;"",C43,"")</f>
        <v>Kettula Leo</v>
      </c>
      <c r="D48" s="72" t="str">
        <f>IF(G43&gt;"",G43,"")</f>
        <v>Tuuttila Juhana</v>
      </c>
      <c r="E48" s="79"/>
      <c r="F48" s="80">
        <v>-7</v>
      </c>
      <c r="G48" s="81">
        <v>-8</v>
      </c>
      <c r="H48" s="81">
        <v>-6</v>
      </c>
      <c r="I48" s="81"/>
      <c r="J48" s="81"/>
      <c r="K48" s="75">
        <f>IF(ISBLANK(F48),"",COUNTIF(F48:J48,"&gt;=0"))</f>
        <v>0</v>
      </c>
      <c r="L48" s="76">
        <f>IF(ISBLANK(F48),"",(IF(LEFT(F48,1)="-",1,0)+IF(LEFT(G48,1)="-",1,0)+IF(LEFT(H48,1)="-",1,0)+IF(LEFT(I48,1)="-",1,0)+IF(LEFT(J48,1)="-",1,0)))</f>
        <v>3</v>
      </c>
      <c r="M48" s="77">
        <f t="shared" si="1"/>
      </c>
      <c r="N48" s="77">
        <f t="shared" si="1"/>
        <v>1</v>
      </c>
    </row>
    <row r="49" spans="2:14" ht="15" thickBot="1">
      <c r="B49" s="82" t="s">
        <v>70</v>
      </c>
      <c r="C49" s="72" t="str">
        <f>IF(C44&gt;"",C44,"")</f>
        <v>Westerlund Samuel</v>
      </c>
      <c r="D49" s="72" t="str">
        <f>IF(G44&gt;"",G44,"")</f>
        <v>Kujala Henri</v>
      </c>
      <c r="E49" s="83"/>
      <c r="F49" s="80">
        <v>-3</v>
      </c>
      <c r="G49" s="84">
        <v>-6</v>
      </c>
      <c r="H49" s="80">
        <v>-1</v>
      </c>
      <c r="I49" s="80"/>
      <c r="J49" s="80"/>
      <c r="K49" s="75">
        <f>IF(ISBLANK(F49),"",COUNTIF(F49:J49,"&gt;=0"))</f>
        <v>0</v>
      </c>
      <c r="L49" s="76">
        <f>IF(ISBLANK(F49),"",(IF(LEFT(F49,1)="-",1,0)+IF(LEFT(G49,1)="-",1,0)+IF(LEFT(H49,1)="-",1,0)+IF(LEFT(I49,1)="-",1,0)+IF(LEFT(J49,1)="-",1,0)))</f>
        <v>3</v>
      </c>
      <c r="M49" s="77">
        <f t="shared" si="1"/>
      </c>
      <c r="N49" s="77">
        <f t="shared" si="1"/>
        <v>1</v>
      </c>
    </row>
    <row r="50" spans="2:14" ht="15" thickBot="1">
      <c r="B50" s="85" t="s">
        <v>71</v>
      </c>
      <c r="C50" s="72" t="str">
        <f>IF(C42&gt;"",C42,"")</f>
        <v>Hakaste Lauri</v>
      </c>
      <c r="D50" s="72" t="str">
        <f>IF(G43&gt;"",G43,"")</f>
        <v>Tuuttila Juhana</v>
      </c>
      <c r="E50" s="86"/>
      <c r="F50" s="87"/>
      <c r="G50" s="88"/>
      <c r="H50" s="87"/>
      <c r="I50" s="87"/>
      <c r="J50" s="87"/>
      <c r="K50" s="75">
        <f>IF(ISBLANK(F50),"",COUNTIF(F50:J50,"&gt;=0"))</f>
      </c>
      <c r="L50" s="76">
        <f>IF(ISBLANK(F50),"",(IF(LEFT(F50,1)="-",1,0)+IF(LEFT(G50,1)="-",1,0)+IF(LEFT(H50,1)="-",1,0)+IF(LEFT(I50,1)="-",1,0)+IF(LEFT(J50,1)="-",1,0)))</f>
      </c>
      <c r="M50" s="77">
        <f t="shared" si="1"/>
      </c>
      <c r="N50" s="77">
        <f t="shared" si="1"/>
      </c>
    </row>
    <row r="51" spans="2:14" ht="14.25">
      <c r="B51" s="78" t="s">
        <v>72</v>
      </c>
      <c r="C51" s="72" t="str">
        <f>IF(C43&gt;"",C43,"")</f>
        <v>Kettula Leo</v>
      </c>
      <c r="D51" s="72" t="str">
        <f>IF(G42&gt;"",G42,"")</f>
        <v>Niemitalo Juho</v>
      </c>
      <c r="E51" s="79"/>
      <c r="F51" s="81"/>
      <c r="G51" s="89"/>
      <c r="H51" s="81"/>
      <c r="I51" s="81"/>
      <c r="J51" s="81"/>
      <c r="K51" s="75">
        <f>IF(ISBLANK(F51),"",COUNTIF(F51:J51,"&gt;=0"))</f>
      </c>
      <c r="L51" s="76">
        <f>IF(ISBLANK(F51),"",(IF(LEFT(F51,1)="-",1,0)+IF(LEFT(G51,1)="-",1,0)+IF(LEFT(H51,1)="-",1,0)+IF(LEFT(I51,1)="-",1,0)+IF(LEFT(J51,1)="-",1,0)))</f>
      </c>
      <c r="M51" s="77">
        <f t="shared" si="1"/>
      </c>
      <c r="N51" s="77">
        <f t="shared" si="1"/>
      </c>
    </row>
    <row r="52" spans="2:14" ht="15">
      <c r="B52" s="64"/>
      <c r="C52" s="41"/>
      <c r="D52" s="41"/>
      <c r="E52" s="41"/>
      <c r="F52" s="41"/>
      <c r="G52" s="41"/>
      <c r="H52" s="41"/>
      <c r="I52" s="175" t="s">
        <v>73</v>
      </c>
      <c r="J52" s="175"/>
      <c r="K52" s="90">
        <f>SUM(K47:K51)</f>
        <v>0</v>
      </c>
      <c r="L52" s="90">
        <f>SUM(L47:L51)</f>
        <v>9</v>
      </c>
      <c r="M52" s="90">
        <f>SUM(M47:M51)</f>
        <v>0</v>
      </c>
      <c r="N52" s="90">
        <f>SUM(N47:N51)</f>
        <v>3</v>
      </c>
    </row>
    <row r="53" spans="2:14" ht="15">
      <c r="B53" s="91" t="s">
        <v>74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92"/>
    </row>
    <row r="54" spans="2:14" ht="15">
      <c r="B54" s="93" t="s">
        <v>75</v>
      </c>
      <c r="C54" s="94"/>
      <c r="D54" s="94" t="s">
        <v>76</v>
      </c>
      <c r="E54" s="39"/>
      <c r="F54" s="94"/>
      <c r="G54" s="94" t="s">
        <v>77</v>
      </c>
      <c r="H54" s="39"/>
      <c r="I54" s="94"/>
      <c r="J54" s="95" t="s">
        <v>78</v>
      </c>
      <c r="K54" s="46"/>
      <c r="L54" s="41"/>
      <c r="M54" s="41"/>
      <c r="N54" s="92"/>
    </row>
    <row r="55" spans="2:14" ht="18" thickBot="1">
      <c r="B55" s="64"/>
      <c r="C55" s="41"/>
      <c r="D55" s="41"/>
      <c r="E55" s="41"/>
      <c r="F55" s="41"/>
      <c r="G55" s="41"/>
      <c r="H55" s="41"/>
      <c r="I55" s="41"/>
      <c r="J55" s="176" t="str">
        <f>IF(M52=3,C41,IF(N52=3,G41,""))</f>
        <v>OPT-86 1</v>
      </c>
      <c r="K55" s="176"/>
      <c r="L55" s="176"/>
      <c r="M55" s="176"/>
      <c r="N55" s="176"/>
    </row>
    <row r="56" spans="2:14" ht="18" thickBot="1">
      <c r="B56" s="96"/>
      <c r="C56" s="97"/>
      <c r="D56" s="97"/>
      <c r="E56" s="97"/>
      <c r="F56" s="97"/>
      <c r="G56" s="97"/>
      <c r="H56" s="97"/>
      <c r="I56" s="97"/>
      <c r="J56" s="98"/>
      <c r="K56" s="98"/>
      <c r="L56" s="98"/>
      <c r="M56" s="98"/>
      <c r="N56" s="99"/>
    </row>
    <row r="57" ht="15" thickTop="1"/>
    <row r="69" ht="15" thickBot="1"/>
    <row r="70" spans="2:14" ht="15.75" thickTop="1">
      <c r="B70" s="35"/>
      <c r="C70" s="36"/>
      <c r="D70" s="37"/>
      <c r="E70" s="37"/>
      <c r="F70" s="155" t="s">
        <v>35</v>
      </c>
      <c r="G70" s="155"/>
      <c r="H70" s="156" t="s">
        <v>36</v>
      </c>
      <c r="I70" s="156"/>
      <c r="J70" s="156"/>
      <c r="K70" s="156"/>
      <c r="L70" s="156"/>
      <c r="M70" s="156"/>
      <c r="N70" s="156"/>
    </row>
    <row r="71" spans="2:14" ht="15">
      <c r="B71" s="38"/>
      <c r="C71" s="39"/>
      <c r="D71" s="40"/>
      <c r="E71" s="41"/>
      <c r="F71" s="157" t="s">
        <v>37</v>
      </c>
      <c r="G71" s="157"/>
      <c r="H71" s="158" t="s">
        <v>38</v>
      </c>
      <c r="I71" s="158"/>
      <c r="J71" s="158"/>
      <c r="K71" s="158"/>
      <c r="L71" s="158"/>
      <c r="M71" s="158"/>
      <c r="N71" s="158"/>
    </row>
    <row r="72" spans="2:14" ht="15">
      <c r="B72" s="42"/>
      <c r="C72" s="43"/>
      <c r="D72" s="41"/>
      <c r="E72" s="41"/>
      <c r="F72" s="159" t="s">
        <v>39</v>
      </c>
      <c r="G72" s="159"/>
      <c r="H72" s="160" t="s">
        <v>141</v>
      </c>
      <c r="I72" s="160"/>
      <c r="J72" s="160"/>
      <c r="K72" s="160"/>
      <c r="L72" s="160"/>
      <c r="M72" s="160"/>
      <c r="N72" s="160"/>
    </row>
    <row r="73" spans="2:14" ht="21" thickBot="1">
      <c r="B73" s="44"/>
      <c r="C73" s="45" t="s">
        <v>41</v>
      </c>
      <c r="D73" s="46"/>
      <c r="E73" s="41"/>
      <c r="F73" s="161" t="s">
        <v>42</v>
      </c>
      <c r="G73" s="161"/>
      <c r="H73" s="162">
        <v>42819</v>
      </c>
      <c r="I73" s="162"/>
      <c r="J73" s="162"/>
      <c r="K73" s="47" t="s">
        <v>43</v>
      </c>
      <c r="L73" s="163"/>
      <c r="M73" s="163"/>
      <c r="N73" s="163"/>
    </row>
    <row r="74" spans="2:14" ht="15.75" thickTop="1">
      <c r="B74" s="48"/>
      <c r="C74" s="49"/>
      <c r="D74" s="41"/>
      <c r="E74" s="41"/>
      <c r="F74" s="50"/>
      <c r="G74" s="49"/>
      <c r="H74" s="49"/>
      <c r="I74" s="51"/>
      <c r="J74" s="52"/>
      <c r="K74" s="53"/>
      <c r="L74" s="53"/>
      <c r="M74" s="53"/>
      <c r="N74" s="54"/>
    </row>
    <row r="75" spans="2:14" ht="15.75" thickBot="1">
      <c r="B75" s="55" t="s">
        <v>45</v>
      </c>
      <c r="C75" s="164" t="s">
        <v>29</v>
      </c>
      <c r="D75" s="164"/>
      <c r="E75" s="56"/>
      <c r="F75" s="57" t="s">
        <v>46</v>
      </c>
      <c r="G75" s="165" t="s">
        <v>30</v>
      </c>
      <c r="H75" s="165"/>
      <c r="I75" s="165"/>
      <c r="J75" s="165"/>
      <c r="K75" s="165"/>
      <c r="L75" s="165"/>
      <c r="M75" s="165"/>
      <c r="N75" s="165"/>
    </row>
    <row r="76" spans="2:14" ht="14.25">
      <c r="B76" s="58" t="s">
        <v>47</v>
      </c>
      <c r="C76" s="166" t="s">
        <v>86</v>
      </c>
      <c r="D76" s="167"/>
      <c r="E76" s="59"/>
      <c r="F76" s="60" t="s">
        <v>49</v>
      </c>
      <c r="G76" s="168" t="s">
        <v>87</v>
      </c>
      <c r="H76" s="169"/>
      <c r="I76" s="169"/>
      <c r="J76" s="169"/>
      <c r="K76" s="169"/>
      <c r="L76" s="169"/>
      <c r="M76" s="169"/>
      <c r="N76" s="169"/>
    </row>
    <row r="77" spans="2:14" ht="14.25">
      <c r="B77" s="61" t="s">
        <v>51</v>
      </c>
      <c r="C77" s="170" t="s">
        <v>169</v>
      </c>
      <c r="D77" s="171"/>
      <c r="E77" s="59"/>
      <c r="F77" s="62" t="s">
        <v>53</v>
      </c>
      <c r="G77" s="172" t="s">
        <v>89</v>
      </c>
      <c r="H77" s="173"/>
      <c r="I77" s="173"/>
      <c r="J77" s="173"/>
      <c r="K77" s="173"/>
      <c r="L77" s="173"/>
      <c r="M77" s="173"/>
      <c r="N77" s="173"/>
    </row>
    <row r="78" spans="2:14" ht="14.25">
      <c r="B78" s="61" t="s">
        <v>55</v>
      </c>
      <c r="C78" s="170" t="s">
        <v>88</v>
      </c>
      <c r="D78" s="171"/>
      <c r="E78" s="59"/>
      <c r="F78" s="63" t="s">
        <v>57</v>
      </c>
      <c r="G78" s="172" t="s">
        <v>91</v>
      </c>
      <c r="H78" s="173"/>
      <c r="I78" s="173"/>
      <c r="J78" s="173"/>
      <c r="K78" s="173"/>
      <c r="L78" s="173"/>
      <c r="M78" s="173"/>
      <c r="N78" s="173"/>
    </row>
    <row r="79" spans="2:14" ht="15">
      <c r="B79" s="64"/>
      <c r="C79" s="41"/>
      <c r="D79" s="41"/>
      <c r="E79" s="41"/>
      <c r="F79" s="50"/>
      <c r="G79" s="65"/>
      <c r="H79" s="65"/>
      <c r="I79" s="65"/>
      <c r="J79" s="41"/>
      <c r="K79" s="41"/>
      <c r="L79" s="41"/>
      <c r="M79" s="66"/>
      <c r="N79" s="67"/>
    </row>
    <row r="80" spans="2:14" ht="15.75" thickBot="1">
      <c r="B80" s="68" t="s">
        <v>59</v>
      </c>
      <c r="C80" s="41"/>
      <c r="D80" s="41"/>
      <c r="E80" s="41"/>
      <c r="F80" s="69" t="s">
        <v>60</v>
      </c>
      <c r="G80" s="69" t="s">
        <v>61</v>
      </c>
      <c r="H80" s="69" t="s">
        <v>62</v>
      </c>
      <c r="I80" s="69" t="s">
        <v>63</v>
      </c>
      <c r="J80" s="69" t="s">
        <v>64</v>
      </c>
      <c r="K80" s="174" t="s">
        <v>65</v>
      </c>
      <c r="L80" s="174"/>
      <c r="M80" s="69" t="s">
        <v>66</v>
      </c>
      <c r="N80" s="70" t="s">
        <v>67</v>
      </c>
    </row>
    <row r="81" spans="2:14" ht="15" thickBot="1">
      <c r="B81" s="71" t="s">
        <v>68</v>
      </c>
      <c r="C81" s="72" t="str">
        <f>IF(C76&gt;"",C76,"")</f>
        <v>Collanus Paavo</v>
      </c>
      <c r="D81" s="72" t="str">
        <f>IF(G76&gt;"",G76,"")</f>
        <v>Kettula Leo</v>
      </c>
      <c r="E81" s="73"/>
      <c r="F81" s="74">
        <v>8</v>
      </c>
      <c r="G81" s="74">
        <v>4</v>
      </c>
      <c r="H81" s="74">
        <v>7</v>
      </c>
      <c r="I81" s="74"/>
      <c r="J81" s="74"/>
      <c r="K81" s="75">
        <f>IF(ISBLANK(F81),"",COUNTIF(F81:J81,"&gt;=0"))</f>
        <v>3</v>
      </c>
      <c r="L81" s="76">
        <f>IF(ISBLANK(F81),"",(IF(LEFT(F81,1)="-",1,0)+IF(LEFT(G81,1)="-",1,0)+IF(LEFT(H81,1)="-",1,0)+IF(LEFT(I81,1)="-",1,0)+IF(LEFT(J81,1)="-",1,0)))</f>
        <v>0</v>
      </c>
      <c r="M81" s="77">
        <f aca="true" t="shared" si="2" ref="M81:N85">IF(K81=3,1,"")</f>
        <v>1</v>
      </c>
      <c r="N81" s="77">
        <f t="shared" si="2"/>
      </c>
    </row>
    <row r="82" spans="2:14" ht="15" thickBot="1">
      <c r="B82" s="78" t="s">
        <v>69</v>
      </c>
      <c r="C82" s="72" t="str">
        <f>IF(C77&gt;"",C77,"")</f>
        <v>Ervasalo Christoffer</v>
      </c>
      <c r="D82" s="72" t="str">
        <f>IF(G77&gt;"",G77,"")</f>
        <v>Hakaste Lauri</v>
      </c>
      <c r="E82" s="79"/>
      <c r="F82" s="80">
        <v>-10</v>
      </c>
      <c r="G82" s="81">
        <v>-9</v>
      </c>
      <c r="H82" s="81">
        <v>-7</v>
      </c>
      <c r="I82" s="81"/>
      <c r="J82" s="81"/>
      <c r="K82" s="75">
        <f>IF(ISBLANK(F82),"",COUNTIF(F82:J82,"&gt;=0"))</f>
        <v>0</v>
      </c>
      <c r="L82" s="76">
        <f>IF(ISBLANK(F82),"",(IF(LEFT(F82,1)="-",1,0)+IF(LEFT(G82,1)="-",1,0)+IF(LEFT(H82,1)="-",1,0)+IF(LEFT(I82,1)="-",1,0)+IF(LEFT(J82,1)="-",1,0)))</f>
        <v>3</v>
      </c>
      <c r="M82" s="77">
        <f t="shared" si="2"/>
      </c>
      <c r="N82" s="77">
        <f t="shared" si="2"/>
        <v>1</v>
      </c>
    </row>
    <row r="83" spans="2:14" ht="15" thickBot="1">
      <c r="B83" s="82" t="s">
        <v>70</v>
      </c>
      <c r="C83" s="72" t="str">
        <f>IF(C78&gt;"",C78,"")</f>
        <v>Heikkilä Eelis</v>
      </c>
      <c r="D83" s="72" t="str">
        <f>IF(G78&gt;"",G78,"")</f>
        <v>Engberg Elim</v>
      </c>
      <c r="E83" s="83"/>
      <c r="F83" s="80">
        <v>5</v>
      </c>
      <c r="G83" s="84">
        <v>8</v>
      </c>
      <c r="H83" s="80">
        <v>6</v>
      </c>
      <c r="I83" s="80"/>
      <c r="J83" s="80"/>
      <c r="K83" s="75">
        <f>IF(ISBLANK(F83),"",COUNTIF(F83:J83,"&gt;=0"))</f>
        <v>3</v>
      </c>
      <c r="L83" s="76">
        <f>IF(ISBLANK(F83),"",(IF(LEFT(F83,1)="-",1,0)+IF(LEFT(G83,1)="-",1,0)+IF(LEFT(H83,1)="-",1,0)+IF(LEFT(I83,1)="-",1,0)+IF(LEFT(J83,1)="-",1,0)))</f>
        <v>0</v>
      </c>
      <c r="M83" s="77">
        <f t="shared" si="2"/>
        <v>1</v>
      </c>
      <c r="N83" s="77">
        <f t="shared" si="2"/>
      </c>
    </row>
    <row r="84" spans="2:14" ht="15" thickBot="1">
      <c r="B84" s="85" t="s">
        <v>71</v>
      </c>
      <c r="C84" s="72" t="str">
        <f>IF(C76&gt;"",C76,"")</f>
        <v>Collanus Paavo</v>
      </c>
      <c r="D84" s="72" t="str">
        <f>IF(G77&gt;"",G77,"")</f>
        <v>Hakaste Lauri</v>
      </c>
      <c r="E84" s="86"/>
      <c r="F84" s="87">
        <v>9</v>
      </c>
      <c r="G84" s="88">
        <v>10</v>
      </c>
      <c r="H84" s="87">
        <v>-4</v>
      </c>
      <c r="I84" s="87">
        <v>-9</v>
      </c>
      <c r="J84" s="87">
        <v>5</v>
      </c>
      <c r="K84" s="75">
        <f>IF(ISBLANK(F84),"",COUNTIF(F84:J84,"&gt;=0"))</f>
        <v>3</v>
      </c>
      <c r="L84" s="76">
        <f>IF(ISBLANK(F84),"",(IF(LEFT(F84,1)="-",1,0)+IF(LEFT(G84,1)="-",1,0)+IF(LEFT(H84,1)="-",1,0)+IF(LEFT(I84,1)="-",1,0)+IF(LEFT(J84,1)="-",1,0)))</f>
        <v>2</v>
      </c>
      <c r="M84" s="77">
        <f t="shared" si="2"/>
        <v>1</v>
      </c>
      <c r="N84" s="77">
        <f t="shared" si="2"/>
      </c>
    </row>
    <row r="85" spans="2:14" ht="14.25">
      <c r="B85" s="78" t="s">
        <v>72</v>
      </c>
      <c r="C85" s="72" t="str">
        <f>IF(C77&gt;"",C77,"")</f>
        <v>Ervasalo Christoffer</v>
      </c>
      <c r="D85" s="72" t="str">
        <f>IF(G76&gt;"",G76,"")</f>
        <v>Kettula Leo</v>
      </c>
      <c r="E85" s="79"/>
      <c r="F85" s="81"/>
      <c r="G85" s="89"/>
      <c r="H85" s="81"/>
      <c r="I85" s="81"/>
      <c r="J85" s="81"/>
      <c r="K85" s="75">
        <f>IF(ISBLANK(F85),"",COUNTIF(F85:J85,"&gt;=0"))</f>
      </c>
      <c r="L85" s="76">
        <f>IF(ISBLANK(F85),"",(IF(LEFT(F85,1)="-",1,0)+IF(LEFT(G85,1)="-",1,0)+IF(LEFT(H85,1)="-",1,0)+IF(LEFT(I85,1)="-",1,0)+IF(LEFT(J85,1)="-",1,0)))</f>
      </c>
      <c r="M85" s="77">
        <f t="shared" si="2"/>
      </c>
      <c r="N85" s="77">
        <f t="shared" si="2"/>
      </c>
    </row>
    <row r="86" spans="2:14" ht="15">
      <c r="B86" s="64"/>
      <c r="C86" s="41"/>
      <c r="D86" s="41"/>
      <c r="E86" s="41"/>
      <c r="F86" s="41"/>
      <c r="G86" s="41"/>
      <c r="H86" s="41"/>
      <c r="I86" s="175" t="s">
        <v>73</v>
      </c>
      <c r="J86" s="175"/>
      <c r="K86" s="90">
        <f>SUM(K81:K85)</f>
        <v>9</v>
      </c>
      <c r="L86" s="90">
        <f>SUM(L81:L85)</f>
        <v>5</v>
      </c>
      <c r="M86" s="90">
        <f>SUM(M81:M85)</f>
        <v>3</v>
      </c>
      <c r="N86" s="90">
        <f>SUM(N81:N85)</f>
        <v>1</v>
      </c>
    </row>
    <row r="87" spans="2:14" ht="15">
      <c r="B87" s="91" t="s">
        <v>74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92"/>
    </row>
    <row r="88" spans="2:14" ht="15">
      <c r="B88" s="93" t="s">
        <v>75</v>
      </c>
      <c r="C88" s="94"/>
      <c r="D88" s="94" t="s">
        <v>76</v>
      </c>
      <c r="E88" s="39"/>
      <c r="F88" s="94"/>
      <c r="G88" s="94" t="s">
        <v>77</v>
      </c>
      <c r="H88" s="39"/>
      <c r="I88" s="94"/>
      <c r="J88" s="95" t="s">
        <v>78</v>
      </c>
      <c r="K88" s="46"/>
      <c r="L88" s="41"/>
      <c r="M88" s="41"/>
      <c r="N88" s="92"/>
    </row>
    <row r="89" spans="2:14" ht="18" thickBot="1">
      <c r="B89" s="64"/>
      <c r="C89" s="41"/>
      <c r="D89" s="41"/>
      <c r="E89" s="41"/>
      <c r="F89" s="41"/>
      <c r="G89" s="41"/>
      <c r="H89" s="41"/>
      <c r="I89" s="41"/>
      <c r="J89" s="176" t="str">
        <f>IF(M86=3,C75,IF(N86=3,G75,""))</f>
        <v>TuPy 1</v>
      </c>
      <c r="K89" s="176"/>
      <c r="L89" s="176"/>
      <c r="M89" s="176"/>
      <c r="N89" s="176"/>
    </row>
    <row r="90" spans="2:14" ht="18" thickBot="1">
      <c r="B90" s="96"/>
      <c r="C90" s="97"/>
      <c r="D90" s="97"/>
      <c r="E90" s="97"/>
      <c r="F90" s="97"/>
      <c r="G90" s="97"/>
      <c r="H90" s="97"/>
      <c r="I90" s="97"/>
      <c r="J90" s="98"/>
      <c r="K90" s="98"/>
      <c r="L90" s="98"/>
      <c r="M90" s="98"/>
      <c r="N90" s="99"/>
    </row>
    <row r="91" ht="15" thickTop="1"/>
    <row r="104" ht="15" thickBot="1"/>
    <row r="105" spans="2:14" ht="15.75" thickTop="1">
      <c r="B105" s="35"/>
      <c r="C105" s="36"/>
      <c r="D105" s="37"/>
      <c r="E105" s="37"/>
      <c r="F105" s="155" t="s">
        <v>35</v>
      </c>
      <c r="G105" s="155"/>
      <c r="H105" s="156" t="s">
        <v>36</v>
      </c>
      <c r="I105" s="156"/>
      <c r="J105" s="156"/>
      <c r="K105" s="156"/>
      <c r="L105" s="156"/>
      <c r="M105" s="156"/>
      <c r="N105" s="156"/>
    </row>
    <row r="106" spans="2:14" ht="15">
      <c r="B106" s="38"/>
      <c r="C106" s="39"/>
      <c r="D106" s="40"/>
      <c r="E106" s="41"/>
      <c r="F106" s="157" t="s">
        <v>37</v>
      </c>
      <c r="G106" s="157"/>
      <c r="H106" s="158" t="s">
        <v>38</v>
      </c>
      <c r="I106" s="158"/>
      <c r="J106" s="158"/>
      <c r="K106" s="158"/>
      <c r="L106" s="158"/>
      <c r="M106" s="158"/>
      <c r="N106" s="158"/>
    </row>
    <row r="107" spans="2:14" ht="15">
      <c r="B107" s="42"/>
      <c r="C107" s="43"/>
      <c r="D107" s="41"/>
      <c r="E107" s="41"/>
      <c r="F107" s="159" t="s">
        <v>39</v>
      </c>
      <c r="G107" s="159"/>
      <c r="H107" s="160" t="s">
        <v>141</v>
      </c>
      <c r="I107" s="160"/>
      <c r="J107" s="160"/>
      <c r="K107" s="160"/>
      <c r="L107" s="160"/>
      <c r="M107" s="160"/>
      <c r="N107" s="160"/>
    </row>
    <row r="108" spans="2:14" ht="21" thickBot="1">
      <c r="B108" s="44"/>
      <c r="C108" s="45" t="s">
        <v>41</v>
      </c>
      <c r="D108" s="46"/>
      <c r="E108" s="41"/>
      <c r="F108" s="161" t="s">
        <v>42</v>
      </c>
      <c r="G108" s="161"/>
      <c r="H108" s="162">
        <v>42819</v>
      </c>
      <c r="I108" s="162"/>
      <c r="J108" s="162"/>
      <c r="K108" s="47" t="s">
        <v>43</v>
      </c>
      <c r="L108" s="163"/>
      <c r="M108" s="163"/>
      <c r="N108" s="163"/>
    </row>
    <row r="109" spans="2:14" ht="15.75" thickTop="1">
      <c r="B109" s="48"/>
      <c r="C109" s="49"/>
      <c r="D109" s="41"/>
      <c r="E109" s="41"/>
      <c r="F109" s="50"/>
      <c r="G109" s="49"/>
      <c r="H109" s="49"/>
      <c r="I109" s="51"/>
      <c r="J109" s="52"/>
      <c r="K109" s="53"/>
      <c r="L109" s="53"/>
      <c r="M109" s="53"/>
      <c r="N109" s="54"/>
    </row>
    <row r="110" spans="2:14" ht="15.75" thickBot="1">
      <c r="B110" s="55" t="s">
        <v>45</v>
      </c>
      <c r="C110" s="164" t="s">
        <v>156</v>
      </c>
      <c r="D110" s="164"/>
      <c r="E110" s="56"/>
      <c r="F110" s="57" t="s">
        <v>46</v>
      </c>
      <c r="G110" s="165" t="s">
        <v>12</v>
      </c>
      <c r="H110" s="165"/>
      <c r="I110" s="165"/>
      <c r="J110" s="165"/>
      <c r="K110" s="165"/>
      <c r="L110" s="165"/>
      <c r="M110" s="165"/>
      <c r="N110" s="165"/>
    </row>
    <row r="111" spans="2:14" ht="14.25">
      <c r="B111" s="58" t="s">
        <v>47</v>
      </c>
      <c r="C111" s="166" t="s">
        <v>92</v>
      </c>
      <c r="D111" s="167"/>
      <c r="E111" s="59"/>
      <c r="F111" s="60" t="s">
        <v>49</v>
      </c>
      <c r="G111" s="168" t="s">
        <v>54</v>
      </c>
      <c r="H111" s="169"/>
      <c r="I111" s="169"/>
      <c r="J111" s="169"/>
      <c r="K111" s="169"/>
      <c r="L111" s="169"/>
      <c r="M111" s="169"/>
      <c r="N111" s="169"/>
    </row>
    <row r="112" spans="2:14" ht="14.25">
      <c r="B112" s="61" t="s">
        <v>51</v>
      </c>
      <c r="C112" s="170" t="s">
        <v>96</v>
      </c>
      <c r="D112" s="171"/>
      <c r="E112" s="59"/>
      <c r="F112" s="62" t="s">
        <v>53</v>
      </c>
      <c r="G112" s="172" t="s">
        <v>170</v>
      </c>
      <c r="H112" s="173"/>
      <c r="I112" s="173"/>
      <c r="J112" s="173"/>
      <c r="K112" s="173"/>
      <c r="L112" s="173"/>
      <c r="M112" s="173"/>
      <c r="N112" s="173"/>
    </row>
    <row r="113" spans="2:14" ht="14.25">
      <c r="B113" s="61" t="s">
        <v>55</v>
      </c>
      <c r="C113" s="171"/>
      <c r="D113" s="171"/>
      <c r="E113" s="59"/>
      <c r="F113" s="63" t="s">
        <v>57</v>
      </c>
      <c r="G113" s="172" t="s">
        <v>50</v>
      </c>
      <c r="H113" s="173"/>
      <c r="I113" s="173"/>
      <c r="J113" s="173"/>
      <c r="K113" s="173"/>
      <c r="L113" s="173"/>
      <c r="M113" s="173"/>
      <c r="N113" s="173"/>
    </row>
    <row r="114" spans="2:14" ht="15">
      <c r="B114" s="64"/>
      <c r="C114" s="41"/>
      <c r="D114" s="41"/>
      <c r="E114" s="41"/>
      <c r="F114" s="50"/>
      <c r="G114" s="65"/>
      <c r="H114" s="65"/>
      <c r="I114" s="65"/>
      <c r="J114" s="41"/>
      <c r="K114" s="41"/>
      <c r="L114" s="41"/>
      <c r="M114" s="66"/>
      <c r="N114" s="67"/>
    </row>
    <row r="115" spans="2:14" ht="15.75" thickBot="1">
      <c r="B115" s="68" t="s">
        <v>59</v>
      </c>
      <c r="C115" s="41"/>
      <c r="D115" s="41"/>
      <c r="E115" s="41"/>
      <c r="F115" s="69" t="s">
        <v>60</v>
      </c>
      <c r="G115" s="69" t="s">
        <v>61</v>
      </c>
      <c r="H115" s="69" t="s">
        <v>62</v>
      </c>
      <c r="I115" s="69" t="s">
        <v>63</v>
      </c>
      <c r="J115" s="69" t="s">
        <v>64</v>
      </c>
      <c r="K115" s="174" t="s">
        <v>65</v>
      </c>
      <c r="L115" s="174"/>
      <c r="M115" s="69" t="s">
        <v>66</v>
      </c>
      <c r="N115" s="70" t="s">
        <v>67</v>
      </c>
    </row>
    <row r="116" spans="2:14" ht="15" thickBot="1">
      <c r="B116" s="71" t="s">
        <v>68</v>
      </c>
      <c r="C116" s="72" t="str">
        <f>IF(C111&gt;"",C111,"")</f>
        <v>Näppä Juho</v>
      </c>
      <c r="D116" s="72" t="str">
        <f>IF(G111&gt;"",G111,"")</f>
        <v>Laine Aleksi</v>
      </c>
      <c r="E116" s="73"/>
      <c r="F116" s="74">
        <v>-6</v>
      </c>
      <c r="G116" s="74">
        <v>-5</v>
      </c>
      <c r="H116" s="74">
        <v>-8</v>
      </c>
      <c r="I116" s="74"/>
      <c r="J116" s="74"/>
      <c r="K116" s="75">
        <f>IF(ISBLANK(F116),"",COUNTIF(F116:J116,"&gt;=0"))</f>
        <v>0</v>
      </c>
      <c r="L116" s="76">
        <f>IF(ISBLANK(F116),"",(IF(LEFT(F116,1)="-",1,0)+IF(LEFT(G116,1)="-",1,0)+IF(LEFT(H116,1)="-",1,0)+IF(LEFT(I116,1)="-",1,0)+IF(LEFT(J116,1)="-",1,0)))</f>
        <v>3</v>
      </c>
      <c r="M116" s="77">
        <f aca="true" t="shared" si="3" ref="M116:N120">IF(K116=3,1,"")</f>
      </c>
      <c r="N116" s="77">
        <f t="shared" si="3"/>
        <v>1</v>
      </c>
    </row>
    <row r="117" spans="2:14" ht="15" thickBot="1">
      <c r="B117" s="78" t="s">
        <v>69</v>
      </c>
      <c r="C117" s="72" t="str">
        <f>IF(C112&gt;"",C112,"")</f>
        <v>Hiltunen Paulus</v>
      </c>
      <c r="D117" s="72" t="str">
        <f>IF(G112&gt;"",G112,"")</f>
        <v>Mattila Matias</v>
      </c>
      <c r="E117" s="79"/>
      <c r="F117" s="80">
        <v>-3</v>
      </c>
      <c r="G117" s="81">
        <v>-5</v>
      </c>
      <c r="H117" s="81">
        <v>-3</v>
      </c>
      <c r="I117" s="81"/>
      <c r="J117" s="81"/>
      <c r="K117" s="75">
        <f>IF(ISBLANK(F117),"",COUNTIF(F117:J117,"&gt;=0"))</f>
        <v>0</v>
      </c>
      <c r="L117" s="76">
        <f>IF(ISBLANK(F117),"",(IF(LEFT(F117,1)="-",1,0)+IF(LEFT(G117,1)="-",1,0)+IF(LEFT(H117,1)="-",1,0)+IF(LEFT(I117,1)="-",1,0)+IF(LEFT(J117,1)="-",1,0)))</f>
        <v>3</v>
      </c>
      <c r="M117" s="77">
        <f t="shared" si="3"/>
      </c>
      <c r="N117" s="77">
        <f t="shared" si="3"/>
        <v>1</v>
      </c>
    </row>
    <row r="118" spans="2:14" ht="15" thickBot="1">
      <c r="B118" s="82" t="s">
        <v>70</v>
      </c>
      <c r="C118" s="72">
        <f>IF(C113&gt;"",C113,"")</f>
      </c>
      <c r="D118" s="72" t="str">
        <f>IF(G113&gt;"",G113,"")</f>
        <v>Taavela Juuso</v>
      </c>
      <c r="E118" s="83"/>
      <c r="F118" s="80"/>
      <c r="G118" s="84"/>
      <c r="H118" s="80"/>
      <c r="I118" s="80"/>
      <c r="J118" s="80"/>
      <c r="K118" s="75">
        <v>0</v>
      </c>
      <c r="L118" s="76">
        <v>3</v>
      </c>
      <c r="M118" s="77">
        <f t="shared" si="3"/>
      </c>
      <c r="N118" s="77">
        <v>1</v>
      </c>
    </row>
    <row r="119" spans="2:14" ht="15" thickBot="1">
      <c r="B119" s="85" t="s">
        <v>71</v>
      </c>
      <c r="C119" s="72" t="str">
        <f>IF(C111&gt;"",C111,"")</f>
        <v>Näppä Juho</v>
      </c>
      <c r="D119" s="72" t="str">
        <f>IF(G112&gt;"",G112,"")</f>
        <v>Mattila Matias</v>
      </c>
      <c r="E119" s="86"/>
      <c r="F119" s="87"/>
      <c r="G119" s="88"/>
      <c r="H119" s="87"/>
      <c r="I119" s="87"/>
      <c r="J119" s="87"/>
      <c r="K119" s="75">
        <f>IF(ISBLANK(F119),"",COUNTIF(F119:J119,"&gt;=0"))</f>
      </c>
      <c r="L119" s="76">
        <f>IF(ISBLANK(F119),"",(IF(LEFT(F119,1)="-",1,0)+IF(LEFT(G119,1)="-",1,0)+IF(LEFT(H119,1)="-",1,0)+IF(LEFT(I119,1)="-",1,0)+IF(LEFT(J119,1)="-",1,0)))</f>
      </c>
      <c r="M119" s="77">
        <f t="shared" si="3"/>
      </c>
      <c r="N119" s="77">
        <f t="shared" si="3"/>
      </c>
    </row>
    <row r="120" spans="2:14" ht="14.25">
      <c r="B120" s="78" t="s">
        <v>72</v>
      </c>
      <c r="C120" s="72" t="str">
        <f>IF(C112&gt;"",C112,"")</f>
        <v>Hiltunen Paulus</v>
      </c>
      <c r="D120" s="72" t="str">
        <f>IF(G111&gt;"",G111,"")</f>
        <v>Laine Aleksi</v>
      </c>
      <c r="E120" s="79"/>
      <c r="F120" s="81"/>
      <c r="G120" s="89"/>
      <c r="H120" s="81"/>
      <c r="I120" s="81"/>
      <c r="J120" s="81"/>
      <c r="K120" s="75">
        <f>IF(ISBLANK(F120),"",COUNTIF(F120:J120,"&gt;=0"))</f>
      </c>
      <c r="L120" s="76">
        <f>IF(ISBLANK(F120),"",(IF(LEFT(F120,1)="-",1,0)+IF(LEFT(G120,1)="-",1,0)+IF(LEFT(H120,1)="-",1,0)+IF(LEFT(I120,1)="-",1,0)+IF(LEFT(J120,1)="-",1,0)))</f>
      </c>
      <c r="M120" s="77">
        <f t="shared" si="3"/>
      </c>
      <c r="N120" s="77">
        <f t="shared" si="3"/>
      </c>
    </row>
    <row r="121" spans="2:14" ht="15">
      <c r="B121" s="64"/>
      <c r="C121" s="41"/>
      <c r="D121" s="41"/>
      <c r="E121" s="41"/>
      <c r="F121" s="41"/>
      <c r="G121" s="41"/>
      <c r="H121" s="41"/>
      <c r="I121" s="175" t="s">
        <v>73</v>
      </c>
      <c r="J121" s="175"/>
      <c r="K121" s="90">
        <f>SUM(K116:K120)</f>
        <v>0</v>
      </c>
      <c r="L121" s="90">
        <f>SUM(L116:L120)</f>
        <v>9</v>
      </c>
      <c r="M121" s="90">
        <f>SUM(M116:M120)</f>
        <v>0</v>
      </c>
      <c r="N121" s="90">
        <f>SUM(N116:N120)</f>
        <v>3</v>
      </c>
    </row>
    <row r="122" spans="2:14" ht="15">
      <c r="B122" s="91" t="s">
        <v>74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92"/>
    </row>
    <row r="123" spans="2:14" ht="15">
      <c r="B123" s="93" t="s">
        <v>75</v>
      </c>
      <c r="C123" s="94"/>
      <c r="D123" s="94" t="s">
        <v>76</v>
      </c>
      <c r="E123" s="39"/>
      <c r="F123" s="94"/>
      <c r="G123" s="94" t="s">
        <v>77</v>
      </c>
      <c r="H123" s="39"/>
      <c r="I123" s="94"/>
      <c r="J123" s="95" t="s">
        <v>78</v>
      </c>
      <c r="K123" s="46"/>
      <c r="L123" s="41"/>
      <c r="M123" s="41"/>
      <c r="N123" s="92"/>
    </row>
    <row r="124" spans="2:14" ht="18" thickBot="1">
      <c r="B124" s="64"/>
      <c r="C124" s="41"/>
      <c r="D124" s="41"/>
      <c r="E124" s="41"/>
      <c r="F124" s="41"/>
      <c r="G124" s="41"/>
      <c r="H124" s="41"/>
      <c r="I124" s="41"/>
      <c r="J124" s="176" t="str">
        <f>IF(M121=3,C110,IF(N121=3,G110,""))</f>
        <v>Por-83 1</v>
      </c>
      <c r="K124" s="176"/>
      <c r="L124" s="176"/>
      <c r="M124" s="176"/>
      <c r="N124" s="176"/>
    </row>
    <row r="125" spans="2:14" ht="18" thickBot="1">
      <c r="B125" s="96"/>
      <c r="C125" s="97"/>
      <c r="D125" s="97"/>
      <c r="E125" s="97"/>
      <c r="F125" s="97"/>
      <c r="G125" s="97"/>
      <c r="H125" s="97"/>
      <c r="I125" s="97"/>
      <c r="J125" s="98"/>
      <c r="K125" s="98"/>
      <c r="L125" s="98"/>
      <c r="M125" s="98"/>
      <c r="N125" s="99"/>
    </row>
    <row r="126" ht="15" thickTop="1"/>
    <row r="139" ht="15" thickBot="1"/>
    <row r="140" spans="2:14" ht="15.75" thickTop="1">
      <c r="B140" s="35"/>
      <c r="C140" s="36"/>
      <c r="D140" s="37"/>
      <c r="E140" s="37"/>
      <c r="F140" s="155" t="s">
        <v>35</v>
      </c>
      <c r="G140" s="155"/>
      <c r="H140" s="156" t="s">
        <v>36</v>
      </c>
      <c r="I140" s="156"/>
      <c r="J140" s="156"/>
      <c r="K140" s="156"/>
      <c r="L140" s="156"/>
      <c r="M140" s="156"/>
      <c r="N140" s="156"/>
    </row>
    <row r="141" spans="2:14" ht="15">
      <c r="B141" s="38"/>
      <c r="C141" s="39"/>
      <c r="D141" s="40"/>
      <c r="E141" s="41"/>
      <c r="F141" s="157" t="s">
        <v>37</v>
      </c>
      <c r="G141" s="157"/>
      <c r="H141" s="158" t="s">
        <v>38</v>
      </c>
      <c r="I141" s="158"/>
      <c r="J141" s="158"/>
      <c r="K141" s="158"/>
      <c r="L141" s="158"/>
      <c r="M141" s="158"/>
      <c r="N141" s="158"/>
    </row>
    <row r="142" spans="2:14" ht="15">
      <c r="B142" s="42"/>
      <c r="C142" s="43"/>
      <c r="D142" s="41"/>
      <c r="E142" s="41"/>
      <c r="F142" s="159" t="s">
        <v>39</v>
      </c>
      <c r="G142" s="159"/>
      <c r="H142" s="160" t="s">
        <v>141</v>
      </c>
      <c r="I142" s="160"/>
      <c r="J142" s="160"/>
      <c r="K142" s="160"/>
      <c r="L142" s="160"/>
      <c r="M142" s="160"/>
      <c r="N142" s="160"/>
    </row>
    <row r="143" spans="2:14" ht="21" thickBot="1">
      <c r="B143" s="44"/>
      <c r="C143" s="45" t="s">
        <v>41</v>
      </c>
      <c r="D143" s="46"/>
      <c r="E143" s="41"/>
      <c r="F143" s="161" t="s">
        <v>42</v>
      </c>
      <c r="G143" s="161"/>
      <c r="H143" s="162">
        <v>42819</v>
      </c>
      <c r="I143" s="162"/>
      <c r="J143" s="162"/>
      <c r="K143" s="47" t="s">
        <v>43</v>
      </c>
      <c r="L143" s="163"/>
      <c r="M143" s="163"/>
      <c r="N143" s="163"/>
    </row>
    <row r="144" spans="2:14" ht="15.75" thickTop="1">
      <c r="B144" s="48"/>
      <c r="C144" s="49"/>
      <c r="D144" s="41"/>
      <c r="E144" s="41"/>
      <c r="F144" s="50"/>
      <c r="G144" s="49"/>
      <c r="H144" s="49"/>
      <c r="I144" s="51"/>
      <c r="J144" s="52"/>
      <c r="K144" s="53"/>
      <c r="L144" s="53"/>
      <c r="M144" s="53"/>
      <c r="N144" s="54"/>
    </row>
    <row r="145" spans="2:14" ht="15.75" thickBot="1">
      <c r="B145" s="55" t="s">
        <v>45</v>
      </c>
      <c r="C145" s="164" t="s">
        <v>12</v>
      </c>
      <c r="D145" s="164"/>
      <c r="E145" s="56"/>
      <c r="F145" s="57" t="s">
        <v>46</v>
      </c>
      <c r="G145" s="165" t="s">
        <v>33</v>
      </c>
      <c r="H145" s="165"/>
      <c r="I145" s="165"/>
      <c r="J145" s="165"/>
      <c r="K145" s="165"/>
      <c r="L145" s="165"/>
      <c r="M145" s="165"/>
      <c r="N145" s="165"/>
    </row>
    <row r="146" spans="2:14" ht="14.25">
      <c r="B146" s="58" t="s">
        <v>47</v>
      </c>
      <c r="C146" s="166" t="s">
        <v>170</v>
      </c>
      <c r="D146" s="167"/>
      <c r="E146" s="59"/>
      <c r="F146" s="60" t="s">
        <v>49</v>
      </c>
      <c r="G146" s="168" t="s">
        <v>100</v>
      </c>
      <c r="H146" s="169"/>
      <c r="I146" s="169"/>
      <c r="J146" s="169"/>
      <c r="K146" s="169"/>
      <c r="L146" s="169"/>
      <c r="M146" s="169"/>
      <c r="N146" s="169"/>
    </row>
    <row r="147" spans="2:14" ht="14.25">
      <c r="B147" s="61" t="s">
        <v>51</v>
      </c>
      <c r="C147" s="170" t="s">
        <v>54</v>
      </c>
      <c r="D147" s="171"/>
      <c r="E147" s="59"/>
      <c r="F147" s="62" t="s">
        <v>53</v>
      </c>
      <c r="G147" s="172" t="s">
        <v>171</v>
      </c>
      <c r="H147" s="173"/>
      <c r="I147" s="173"/>
      <c r="J147" s="173"/>
      <c r="K147" s="173"/>
      <c r="L147" s="173"/>
      <c r="M147" s="173"/>
      <c r="N147" s="173"/>
    </row>
    <row r="148" spans="2:14" ht="14.25">
      <c r="B148" s="61" t="s">
        <v>55</v>
      </c>
      <c r="C148" s="170" t="s">
        <v>50</v>
      </c>
      <c r="D148" s="171"/>
      <c r="E148" s="59"/>
      <c r="F148" s="63" t="s">
        <v>57</v>
      </c>
      <c r="G148" s="172" t="s">
        <v>95</v>
      </c>
      <c r="H148" s="173"/>
      <c r="I148" s="173"/>
      <c r="J148" s="173"/>
      <c r="K148" s="173"/>
      <c r="L148" s="173"/>
      <c r="M148" s="173"/>
      <c r="N148" s="173"/>
    </row>
    <row r="149" spans="2:14" ht="15">
      <c r="B149" s="64"/>
      <c r="C149" s="41"/>
      <c r="D149" s="41"/>
      <c r="E149" s="41"/>
      <c r="F149" s="50"/>
      <c r="G149" s="65"/>
      <c r="H149" s="65"/>
      <c r="I149" s="65"/>
      <c r="J149" s="41"/>
      <c r="K149" s="41"/>
      <c r="L149" s="41"/>
      <c r="M149" s="66"/>
      <c r="N149" s="67"/>
    </row>
    <row r="150" spans="2:14" ht="15.75" thickBot="1">
      <c r="B150" s="68" t="s">
        <v>59</v>
      </c>
      <c r="C150" s="41"/>
      <c r="D150" s="41"/>
      <c r="E150" s="41"/>
      <c r="F150" s="69" t="s">
        <v>60</v>
      </c>
      <c r="G150" s="69" t="s">
        <v>61</v>
      </c>
      <c r="H150" s="69" t="s">
        <v>62</v>
      </c>
      <c r="I150" s="69" t="s">
        <v>63</v>
      </c>
      <c r="J150" s="69" t="s">
        <v>64</v>
      </c>
      <c r="K150" s="174" t="s">
        <v>65</v>
      </c>
      <c r="L150" s="174"/>
      <c r="M150" s="69" t="s">
        <v>66</v>
      </c>
      <c r="N150" s="70" t="s">
        <v>67</v>
      </c>
    </row>
    <row r="151" spans="2:14" ht="15" thickBot="1">
      <c r="B151" s="71" t="s">
        <v>68</v>
      </c>
      <c r="C151" s="72" t="str">
        <f>IF(C146&gt;"",C146,"")</f>
        <v>Mattila Matias</v>
      </c>
      <c r="D151" s="72" t="str">
        <f>IF(G146&gt;"",G146,"")</f>
        <v>Viljamaa Elia</v>
      </c>
      <c r="E151" s="73"/>
      <c r="F151" s="74">
        <v>3</v>
      </c>
      <c r="G151" s="74">
        <v>1</v>
      </c>
      <c r="H151" s="74">
        <v>4</v>
      </c>
      <c r="I151" s="74"/>
      <c r="J151" s="74"/>
      <c r="K151" s="75">
        <f>IF(ISBLANK(F151),"",COUNTIF(F151:J151,"&gt;=0"))</f>
        <v>3</v>
      </c>
      <c r="L151" s="76">
        <f>IF(ISBLANK(F151),"",(IF(LEFT(F151,1)="-",1,0)+IF(LEFT(G151,1)="-",1,0)+IF(LEFT(H151,1)="-",1,0)+IF(LEFT(I151,1)="-",1,0)+IF(LEFT(J151,1)="-",1,0)))</f>
        <v>0</v>
      </c>
      <c r="M151" s="77">
        <f aca="true" t="shared" si="4" ref="M151:N155">IF(K151=3,1,"")</f>
        <v>1</v>
      </c>
      <c r="N151" s="77">
        <f t="shared" si="4"/>
      </c>
    </row>
    <row r="152" spans="2:14" ht="15" thickBot="1">
      <c r="B152" s="78" t="s">
        <v>69</v>
      </c>
      <c r="C152" s="72" t="str">
        <f>IF(C147&gt;"",C147,"")</f>
        <v>Laine Aleksi</v>
      </c>
      <c r="D152" s="72" t="str">
        <f>IF(G147&gt;"",G147,"")</f>
        <v>Toivonen Miika</v>
      </c>
      <c r="E152" s="79"/>
      <c r="F152" s="80">
        <v>4</v>
      </c>
      <c r="G152" s="81">
        <v>1</v>
      </c>
      <c r="H152" s="81">
        <v>6</v>
      </c>
      <c r="I152" s="81"/>
      <c r="J152" s="81"/>
      <c r="K152" s="75">
        <f>IF(ISBLANK(F152),"",COUNTIF(F152:J152,"&gt;=0"))</f>
        <v>3</v>
      </c>
      <c r="L152" s="76">
        <f>IF(ISBLANK(F152),"",(IF(LEFT(F152,1)="-",1,0)+IF(LEFT(G152,1)="-",1,0)+IF(LEFT(H152,1)="-",1,0)+IF(LEFT(I152,1)="-",1,0)+IF(LEFT(J152,1)="-",1,0)))</f>
        <v>0</v>
      </c>
      <c r="M152" s="77">
        <f t="shared" si="4"/>
        <v>1</v>
      </c>
      <c r="N152" s="77">
        <f t="shared" si="4"/>
      </c>
    </row>
    <row r="153" spans="2:14" ht="15" thickBot="1">
      <c r="B153" s="82" t="s">
        <v>70</v>
      </c>
      <c r="C153" s="72" t="str">
        <f>IF(C148&gt;"",C148,"")</f>
        <v>Taavela Juuso</v>
      </c>
      <c r="D153" s="72" t="str">
        <f>IF(G148&gt;"",G148,"")</f>
        <v>Kokkola Jami</v>
      </c>
      <c r="E153" s="83"/>
      <c r="F153" s="80">
        <v>6</v>
      </c>
      <c r="G153" s="84">
        <v>5</v>
      </c>
      <c r="H153" s="80">
        <v>3</v>
      </c>
      <c r="I153" s="80"/>
      <c r="J153" s="80"/>
      <c r="K153" s="75">
        <f>IF(ISBLANK(F153),"",COUNTIF(F153:J153,"&gt;=0"))</f>
        <v>3</v>
      </c>
      <c r="L153" s="76">
        <f>IF(ISBLANK(F153),"",(IF(LEFT(F153,1)="-",1,0)+IF(LEFT(G153,1)="-",1,0)+IF(LEFT(H153,1)="-",1,0)+IF(LEFT(I153,1)="-",1,0)+IF(LEFT(J153,1)="-",1,0)))</f>
        <v>0</v>
      </c>
      <c r="M153" s="77">
        <f t="shared" si="4"/>
        <v>1</v>
      </c>
      <c r="N153" s="77">
        <f t="shared" si="4"/>
      </c>
    </row>
    <row r="154" spans="2:14" ht="15" thickBot="1">
      <c r="B154" s="85" t="s">
        <v>71</v>
      </c>
      <c r="C154" s="72" t="str">
        <f>IF(C146&gt;"",C146,"")</f>
        <v>Mattila Matias</v>
      </c>
      <c r="D154" s="72" t="str">
        <f>IF(G147&gt;"",G147,"")</f>
        <v>Toivonen Miika</v>
      </c>
      <c r="E154" s="86"/>
      <c r="F154" s="87"/>
      <c r="G154" s="88"/>
      <c r="H154" s="87"/>
      <c r="I154" s="87"/>
      <c r="J154" s="87"/>
      <c r="K154" s="75">
        <f>IF(ISBLANK(F154),"",COUNTIF(F154:J154,"&gt;=0"))</f>
      </c>
      <c r="L154" s="76">
        <f>IF(ISBLANK(F154),"",(IF(LEFT(F154,1)="-",1,0)+IF(LEFT(G154,1)="-",1,0)+IF(LEFT(H154,1)="-",1,0)+IF(LEFT(I154,1)="-",1,0)+IF(LEFT(J154,1)="-",1,0)))</f>
      </c>
      <c r="M154" s="77">
        <f t="shared" si="4"/>
      </c>
      <c r="N154" s="77">
        <f t="shared" si="4"/>
      </c>
    </row>
    <row r="155" spans="2:14" ht="14.25">
      <c r="B155" s="78" t="s">
        <v>72</v>
      </c>
      <c r="C155" s="72" t="str">
        <f>IF(C147&gt;"",C147,"")</f>
        <v>Laine Aleksi</v>
      </c>
      <c r="D155" s="72" t="str">
        <f>IF(G146&gt;"",G146,"")</f>
        <v>Viljamaa Elia</v>
      </c>
      <c r="E155" s="79"/>
      <c r="F155" s="81"/>
      <c r="G155" s="89"/>
      <c r="H155" s="81"/>
      <c r="I155" s="81"/>
      <c r="J155" s="81"/>
      <c r="K155" s="75">
        <f>IF(ISBLANK(F155),"",COUNTIF(F155:J155,"&gt;=0"))</f>
      </c>
      <c r="L155" s="76">
        <f>IF(ISBLANK(F155),"",(IF(LEFT(F155,1)="-",1,0)+IF(LEFT(G155,1)="-",1,0)+IF(LEFT(H155,1)="-",1,0)+IF(LEFT(I155,1)="-",1,0)+IF(LEFT(J155,1)="-",1,0)))</f>
      </c>
      <c r="M155" s="77">
        <f t="shared" si="4"/>
      </c>
      <c r="N155" s="77">
        <f t="shared" si="4"/>
      </c>
    </row>
    <row r="156" spans="2:14" ht="15">
      <c r="B156" s="64"/>
      <c r="C156" s="41"/>
      <c r="D156" s="41"/>
      <c r="E156" s="41"/>
      <c r="F156" s="41"/>
      <c r="G156" s="41"/>
      <c r="H156" s="41"/>
      <c r="I156" s="175" t="s">
        <v>73</v>
      </c>
      <c r="J156" s="175"/>
      <c r="K156" s="90">
        <f>SUM(K151:K155)</f>
        <v>9</v>
      </c>
      <c r="L156" s="90">
        <f>SUM(L151:L155)</f>
        <v>0</v>
      </c>
      <c r="M156" s="90">
        <f>SUM(M151:M155)</f>
        <v>3</v>
      </c>
      <c r="N156" s="90">
        <f>SUM(N151:N155)</f>
        <v>0</v>
      </c>
    </row>
    <row r="157" spans="2:14" ht="15">
      <c r="B157" s="91" t="s">
        <v>74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92"/>
    </row>
    <row r="158" spans="2:14" ht="15">
      <c r="B158" s="93" t="s">
        <v>75</v>
      </c>
      <c r="C158" s="94"/>
      <c r="D158" s="94" t="s">
        <v>76</v>
      </c>
      <c r="E158" s="39"/>
      <c r="F158" s="94"/>
      <c r="G158" s="94" t="s">
        <v>77</v>
      </c>
      <c r="H158" s="39"/>
      <c r="I158" s="94"/>
      <c r="J158" s="95" t="s">
        <v>78</v>
      </c>
      <c r="K158" s="46"/>
      <c r="L158" s="41"/>
      <c r="M158" s="41"/>
      <c r="N158" s="92"/>
    </row>
    <row r="159" spans="2:14" ht="18" thickBot="1">
      <c r="B159" s="64"/>
      <c r="C159" s="41"/>
      <c r="D159" s="41"/>
      <c r="E159" s="41"/>
      <c r="F159" s="41"/>
      <c r="G159" s="41"/>
      <c r="H159" s="41"/>
      <c r="I159" s="41"/>
      <c r="J159" s="176" t="str">
        <f>IF(M156=3,C145,IF(N156=3,G145,""))</f>
        <v>Por-83 1</v>
      </c>
      <c r="K159" s="176"/>
      <c r="L159" s="176"/>
      <c r="M159" s="176"/>
      <c r="N159" s="176"/>
    </row>
    <row r="160" spans="2:14" ht="18" thickBot="1">
      <c r="B160" s="96"/>
      <c r="C160" s="97"/>
      <c r="D160" s="97"/>
      <c r="E160" s="97"/>
      <c r="F160" s="97"/>
      <c r="G160" s="97"/>
      <c r="H160" s="97"/>
      <c r="I160" s="97"/>
      <c r="J160" s="98"/>
      <c r="K160" s="98"/>
      <c r="L160" s="98"/>
      <c r="M160" s="98"/>
      <c r="N160" s="99"/>
    </row>
    <row r="161" ht="15" thickTop="1"/>
    <row r="174" ht="15" thickBot="1"/>
    <row r="175" spans="2:14" ht="15.75" thickTop="1">
      <c r="B175" s="35"/>
      <c r="C175" s="36"/>
      <c r="D175" s="37"/>
      <c r="E175" s="37"/>
      <c r="F175" s="155" t="s">
        <v>35</v>
      </c>
      <c r="G175" s="155"/>
      <c r="H175" s="156" t="s">
        <v>36</v>
      </c>
      <c r="I175" s="156"/>
      <c r="J175" s="156"/>
      <c r="K175" s="156"/>
      <c r="L175" s="156"/>
      <c r="M175" s="156"/>
      <c r="N175" s="156"/>
    </row>
    <row r="176" spans="2:14" ht="15">
      <c r="B176" s="38"/>
      <c r="C176" s="39"/>
      <c r="D176" s="40"/>
      <c r="E176" s="41"/>
      <c r="F176" s="157" t="s">
        <v>37</v>
      </c>
      <c r="G176" s="157"/>
      <c r="H176" s="158" t="s">
        <v>38</v>
      </c>
      <c r="I176" s="158"/>
      <c r="J176" s="158"/>
      <c r="K176" s="158"/>
      <c r="L176" s="158"/>
      <c r="M176" s="158"/>
      <c r="N176" s="158"/>
    </row>
    <row r="177" spans="2:14" ht="15">
      <c r="B177" s="42"/>
      <c r="C177" s="43"/>
      <c r="D177" s="41"/>
      <c r="E177" s="41"/>
      <c r="F177" s="159" t="s">
        <v>39</v>
      </c>
      <c r="G177" s="159"/>
      <c r="H177" s="160" t="s">
        <v>141</v>
      </c>
      <c r="I177" s="160"/>
      <c r="J177" s="160"/>
      <c r="K177" s="160"/>
      <c r="L177" s="160"/>
      <c r="M177" s="160"/>
      <c r="N177" s="160"/>
    </row>
    <row r="178" spans="2:14" ht="21" thickBot="1">
      <c r="B178" s="44"/>
      <c r="C178" s="45" t="s">
        <v>41</v>
      </c>
      <c r="D178" s="46"/>
      <c r="E178" s="41"/>
      <c r="F178" s="161" t="s">
        <v>42</v>
      </c>
      <c r="G178" s="161"/>
      <c r="H178" s="162">
        <v>42819</v>
      </c>
      <c r="I178" s="162"/>
      <c r="J178" s="162"/>
      <c r="K178" s="47" t="s">
        <v>43</v>
      </c>
      <c r="L178" s="163"/>
      <c r="M178" s="163"/>
      <c r="N178" s="163"/>
    </row>
    <row r="179" spans="2:14" ht="15.75" thickTop="1">
      <c r="B179" s="48"/>
      <c r="C179" s="49"/>
      <c r="D179" s="41"/>
      <c r="E179" s="41"/>
      <c r="F179" s="50"/>
      <c r="G179" s="49"/>
      <c r="H179" s="49"/>
      <c r="I179" s="51"/>
      <c r="J179" s="52"/>
      <c r="K179" s="53"/>
      <c r="L179" s="53"/>
      <c r="M179" s="53"/>
      <c r="N179" s="54"/>
    </row>
    <row r="180" spans="2:14" ht="15.75" thickBot="1">
      <c r="B180" s="55" t="s">
        <v>45</v>
      </c>
      <c r="C180" s="164" t="s">
        <v>156</v>
      </c>
      <c r="D180" s="164"/>
      <c r="E180" s="56"/>
      <c r="F180" s="57" t="s">
        <v>46</v>
      </c>
      <c r="G180" s="165" t="s">
        <v>33</v>
      </c>
      <c r="H180" s="165"/>
      <c r="I180" s="165"/>
      <c r="J180" s="165"/>
      <c r="K180" s="165"/>
      <c r="L180" s="165"/>
      <c r="M180" s="165"/>
      <c r="N180" s="165"/>
    </row>
    <row r="181" spans="2:14" ht="14.25">
      <c r="B181" s="58" t="s">
        <v>47</v>
      </c>
      <c r="C181" s="166" t="s">
        <v>96</v>
      </c>
      <c r="D181" s="167"/>
      <c r="E181" s="59"/>
      <c r="F181" s="60" t="s">
        <v>49</v>
      </c>
      <c r="G181" s="168" t="s">
        <v>171</v>
      </c>
      <c r="H181" s="169"/>
      <c r="I181" s="169"/>
      <c r="J181" s="169"/>
      <c r="K181" s="169"/>
      <c r="L181" s="169"/>
      <c r="M181" s="169"/>
      <c r="N181" s="169"/>
    </row>
    <row r="182" spans="2:14" ht="14.25">
      <c r="B182" s="61" t="s">
        <v>51</v>
      </c>
      <c r="C182" s="170" t="s">
        <v>92</v>
      </c>
      <c r="D182" s="171"/>
      <c r="E182" s="59"/>
      <c r="F182" s="62" t="s">
        <v>53</v>
      </c>
      <c r="G182" s="172" t="s">
        <v>95</v>
      </c>
      <c r="H182" s="173"/>
      <c r="I182" s="173"/>
      <c r="J182" s="173"/>
      <c r="K182" s="173"/>
      <c r="L182" s="173"/>
      <c r="M182" s="173"/>
      <c r="N182" s="173"/>
    </row>
    <row r="183" spans="2:14" ht="14.25">
      <c r="B183" s="61" t="s">
        <v>55</v>
      </c>
      <c r="C183" s="171"/>
      <c r="D183" s="171"/>
      <c r="E183" s="59"/>
      <c r="F183" s="63" t="s">
        <v>57</v>
      </c>
      <c r="G183" s="172" t="s">
        <v>100</v>
      </c>
      <c r="H183" s="173"/>
      <c r="I183" s="173"/>
      <c r="J183" s="173"/>
      <c r="K183" s="173"/>
      <c r="L183" s="173"/>
      <c r="M183" s="173"/>
      <c r="N183" s="173"/>
    </row>
    <row r="184" spans="2:14" ht="15">
      <c r="B184" s="64"/>
      <c r="C184" s="41"/>
      <c r="D184" s="41"/>
      <c r="E184" s="41"/>
      <c r="F184" s="50"/>
      <c r="G184" s="65"/>
      <c r="H184" s="65"/>
      <c r="I184" s="65"/>
      <c r="J184" s="41"/>
      <c r="K184" s="41"/>
      <c r="L184" s="41"/>
      <c r="M184" s="66"/>
      <c r="N184" s="67"/>
    </row>
    <row r="185" spans="2:14" ht="15.75" thickBot="1">
      <c r="B185" s="68" t="s">
        <v>59</v>
      </c>
      <c r="C185" s="41"/>
      <c r="D185" s="41"/>
      <c r="E185" s="41"/>
      <c r="F185" s="69" t="s">
        <v>60</v>
      </c>
      <c r="G185" s="69" t="s">
        <v>61</v>
      </c>
      <c r="H185" s="69" t="s">
        <v>62</v>
      </c>
      <c r="I185" s="69" t="s">
        <v>63</v>
      </c>
      <c r="J185" s="69" t="s">
        <v>64</v>
      </c>
      <c r="K185" s="174" t="s">
        <v>65</v>
      </c>
      <c r="L185" s="174"/>
      <c r="M185" s="69" t="s">
        <v>66</v>
      </c>
      <c r="N185" s="70" t="s">
        <v>67</v>
      </c>
    </row>
    <row r="186" spans="2:14" ht="15" thickBot="1">
      <c r="B186" s="71" t="s">
        <v>68</v>
      </c>
      <c r="C186" s="72" t="str">
        <f>IF(C181&gt;"",C181,"")</f>
        <v>Hiltunen Paulus</v>
      </c>
      <c r="D186" s="72" t="str">
        <f>IF(G181&gt;"",G181,"")</f>
        <v>Toivonen Miika</v>
      </c>
      <c r="E186" s="73"/>
      <c r="F186" s="74">
        <v>-5</v>
      </c>
      <c r="G186" s="74">
        <v>-5</v>
      </c>
      <c r="H186" s="111" t="s">
        <v>172</v>
      </c>
      <c r="I186" s="74">
        <v>-5</v>
      </c>
      <c r="J186" s="74"/>
      <c r="K186" s="75">
        <f>IF(ISBLANK(F186),"",COUNTIF(F186:J186,"&gt;=0"))</f>
        <v>0</v>
      </c>
      <c r="L186" s="76">
        <f>IF(ISBLANK(F186),"",(IF(LEFT(F186,1)="-",1,0)+IF(LEFT(G186,1)="-",1,0)+IF(LEFT(H186,1)="-",1,0)+IF(LEFT(I186,1)="-",1,0)+IF(LEFT(J186,1)="-",1,0)))</f>
        <v>3</v>
      </c>
      <c r="M186" s="77">
        <f aca="true" t="shared" si="5" ref="M186:N190">IF(K186=3,1,"")</f>
      </c>
      <c r="N186" s="77">
        <f t="shared" si="5"/>
        <v>1</v>
      </c>
    </row>
    <row r="187" spans="2:14" ht="15" thickBot="1">
      <c r="B187" s="78" t="s">
        <v>69</v>
      </c>
      <c r="C187" s="72" t="str">
        <f>IF(C182&gt;"",C182,"")</f>
        <v>Näppä Juho</v>
      </c>
      <c r="D187" s="72" t="str">
        <f>IF(G182&gt;"",G182,"")</f>
        <v>Kokkola Jami</v>
      </c>
      <c r="E187" s="79"/>
      <c r="F187" s="80">
        <v>0</v>
      </c>
      <c r="G187" s="81">
        <v>6</v>
      </c>
      <c r="H187" s="81">
        <v>-8</v>
      </c>
      <c r="I187" s="81">
        <v>-6</v>
      </c>
      <c r="J187" s="81">
        <v>-5</v>
      </c>
      <c r="K187" s="75">
        <f>IF(ISBLANK(F187),"",COUNTIF(F187:J187,"&gt;=0"))</f>
        <v>2</v>
      </c>
      <c r="L187" s="76">
        <f>IF(ISBLANK(F187),"",(IF(LEFT(F187,1)="-",1,0)+IF(LEFT(G187,1)="-",1,0)+IF(LEFT(H187,1)="-",1,0)+IF(LEFT(I187,1)="-",1,0)+IF(LEFT(J187,1)="-",1,0)))</f>
        <v>3</v>
      </c>
      <c r="M187" s="77">
        <f t="shared" si="5"/>
      </c>
      <c r="N187" s="77">
        <f t="shared" si="5"/>
        <v>1</v>
      </c>
    </row>
    <row r="188" spans="2:14" ht="15" thickBot="1">
      <c r="B188" s="82" t="s">
        <v>70</v>
      </c>
      <c r="C188" s="72">
        <f>IF(C183&gt;"",C183,"")</f>
      </c>
      <c r="D188" s="72" t="str">
        <f>IF(G183&gt;"",G183,"")</f>
        <v>Viljamaa Elia</v>
      </c>
      <c r="E188" s="83"/>
      <c r="F188" s="80"/>
      <c r="G188" s="84"/>
      <c r="H188" s="80"/>
      <c r="I188" s="80"/>
      <c r="J188" s="80"/>
      <c r="K188" s="75">
        <v>0</v>
      </c>
      <c r="L188" s="76">
        <v>3</v>
      </c>
      <c r="M188" s="77">
        <f t="shared" si="5"/>
      </c>
      <c r="N188" s="77">
        <f t="shared" si="5"/>
        <v>1</v>
      </c>
    </row>
    <row r="189" spans="2:14" ht="15" thickBot="1">
      <c r="B189" s="85" t="s">
        <v>71</v>
      </c>
      <c r="C189" s="72" t="str">
        <f>IF(C181&gt;"",C181,"")</f>
        <v>Hiltunen Paulus</v>
      </c>
      <c r="D189" s="72" t="str">
        <f>IF(G182&gt;"",G182,"")</f>
        <v>Kokkola Jami</v>
      </c>
      <c r="E189" s="86"/>
      <c r="F189" s="87"/>
      <c r="G189" s="88"/>
      <c r="H189" s="87"/>
      <c r="I189" s="87"/>
      <c r="J189" s="87"/>
      <c r="K189" s="75">
        <f>IF(ISBLANK(F189),"",COUNTIF(F189:J189,"&gt;=0"))</f>
      </c>
      <c r="L189" s="76">
        <f>IF(ISBLANK(F189),"",(IF(LEFT(F189,1)="-",1,0)+IF(LEFT(G189,1)="-",1,0)+IF(LEFT(H189,1)="-",1,0)+IF(LEFT(I189,1)="-",1,0)+IF(LEFT(J189,1)="-",1,0)))</f>
      </c>
      <c r="M189" s="77">
        <f t="shared" si="5"/>
      </c>
      <c r="N189" s="77">
        <f t="shared" si="5"/>
      </c>
    </row>
    <row r="190" spans="2:14" ht="14.25">
      <c r="B190" s="78" t="s">
        <v>72</v>
      </c>
      <c r="C190" s="72" t="str">
        <f>IF(C182&gt;"",C182,"")</f>
        <v>Näppä Juho</v>
      </c>
      <c r="D190" s="72" t="str">
        <f>IF(G181&gt;"",G181,"")</f>
        <v>Toivonen Miika</v>
      </c>
      <c r="E190" s="79"/>
      <c r="F190" s="81"/>
      <c r="G190" s="89"/>
      <c r="H190" s="81"/>
      <c r="I190" s="81"/>
      <c r="J190" s="81"/>
      <c r="K190" s="75">
        <f>IF(ISBLANK(F190),"",COUNTIF(F190:J190,"&gt;=0"))</f>
      </c>
      <c r="L190" s="76">
        <f>IF(ISBLANK(F190),"",(IF(LEFT(F190,1)="-",1,0)+IF(LEFT(G190,1)="-",1,0)+IF(LEFT(H190,1)="-",1,0)+IF(LEFT(I190,1)="-",1,0)+IF(LEFT(J190,1)="-",1,0)))</f>
      </c>
      <c r="M190" s="77">
        <f t="shared" si="5"/>
      </c>
      <c r="N190" s="77">
        <f t="shared" si="5"/>
      </c>
    </row>
    <row r="191" spans="2:14" ht="15">
      <c r="B191" s="64"/>
      <c r="C191" s="41"/>
      <c r="D191" s="41"/>
      <c r="E191" s="41"/>
      <c r="F191" s="41"/>
      <c r="G191" s="41"/>
      <c r="H191" s="41"/>
      <c r="I191" s="175" t="s">
        <v>73</v>
      </c>
      <c r="J191" s="175"/>
      <c r="K191" s="90">
        <f>SUM(K186:K190)</f>
        <v>2</v>
      </c>
      <c r="L191" s="90">
        <f>SUM(L186:L190)</f>
        <v>9</v>
      </c>
      <c r="M191" s="90">
        <f>SUM(M186:M190)</f>
        <v>0</v>
      </c>
      <c r="N191" s="90">
        <f>SUM(N186:N190)</f>
        <v>3</v>
      </c>
    </row>
    <row r="192" spans="2:14" ht="15">
      <c r="B192" s="91" t="s">
        <v>74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92"/>
    </row>
    <row r="193" spans="2:14" ht="15">
      <c r="B193" s="93" t="s">
        <v>75</v>
      </c>
      <c r="C193" s="94"/>
      <c r="D193" s="94" t="s">
        <v>76</v>
      </c>
      <c r="E193" s="39"/>
      <c r="F193" s="94"/>
      <c r="G193" s="94" t="s">
        <v>77</v>
      </c>
      <c r="H193" s="39"/>
      <c r="I193" s="94"/>
      <c r="J193" s="95" t="s">
        <v>78</v>
      </c>
      <c r="K193" s="46"/>
      <c r="L193" s="41"/>
      <c r="M193" s="41"/>
      <c r="N193" s="92"/>
    </row>
    <row r="194" spans="2:14" ht="18" thickBot="1">
      <c r="B194" s="64"/>
      <c r="C194" s="41"/>
      <c r="D194" s="41"/>
      <c r="E194" s="41"/>
      <c r="F194" s="41"/>
      <c r="G194" s="41"/>
      <c r="H194" s="41"/>
      <c r="I194" s="41"/>
      <c r="J194" s="176" t="str">
        <f>IF(M191=3,C180,IF(N191=3,G180,""))</f>
        <v>YPTS 1</v>
      </c>
      <c r="K194" s="176"/>
      <c r="L194" s="176"/>
      <c r="M194" s="176"/>
      <c r="N194" s="176"/>
    </row>
    <row r="195" spans="2:14" ht="18" thickBot="1">
      <c r="B195" s="96"/>
      <c r="C195" s="97"/>
      <c r="D195" s="97"/>
      <c r="E195" s="97"/>
      <c r="F195" s="97"/>
      <c r="G195" s="97"/>
      <c r="H195" s="97"/>
      <c r="I195" s="97"/>
      <c r="J195" s="98"/>
      <c r="K195" s="98"/>
      <c r="L195" s="98"/>
      <c r="M195" s="98"/>
      <c r="N195" s="99"/>
    </row>
    <row r="196" ht="15" thickTop="1"/>
    <row r="208" ht="15" thickBot="1"/>
    <row r="209" spans="2:14" ht="15.75" thickTop="1">
      <c r="B209" s="35"/>
      <c r="C209" s="36"/>
      <c r="D209" s="37"/>
      <c r="E209" s="37"/>
      <c r="F209" s="155" t="s">
        <v>35</v>
      </c>
      <c r="G209" s="196"/>
      <c r="H209" s="156" t="s">
        <v>36</v>
      </c>
      <c r="I209" s="156"/>
      <c r="J209" s="156"/>
      <c r="K209" s="156"/>
      <c r="L209" s="156"/>
      <c r="M209" s="156"/>
      <c r="N209" s="156"/>
    </row>
    <row r="210" spans="2:14" ht="15">
      <c r="B210" s="38"/>
      <c r="C210" s="39"/>
      <c r="D210" s="40"/>
      <c r="E210" s="41"/>
      <c r="F210" s="197" t="s">
        <v>37</v>
      </c>
      <c r="G210" s="198"/>
      <c r="H210" s="158" t="s">
        <v>38</v>
      </c>
      <c r="I210" s="158"/>
      <c r="J210" s="158"/>
      <c r="K210" s="158"/>
      <c r="L210" s="158"/>
      <c r="M210" s="158"/>
      <c r="N210" s="158"/>
    </row>
    <row r="211" spans="2:14" ht="15">
      <c r="B211" s="42"/>
      <c r="C211" s="43"/>
      <c r="D211" s="41"/>
      <c r="E211" s="41"/>
      <c r="F211" s="199" t="s">
        <v>39</v>
      </c>
      <c r="G211" s="200"/>
      <c r="H211" s="160" t="s">
        <v>141</v>
      </c>
      <c r="I211" s="160"/>
      <c r="J211" s="160"/>
      <c r="K211" s="160"/>
      <c r="L211" s="160"/>
      <c r="M211" s="160"/>
      <c r="N211" s="160"/>
    </row>
    <row r="212" spans="2:14" ht="21" thickBot="1">
      <c r="B212" s="44"/>
      <c r="C212" s="45" t="s">
        <v>41</v>
      </c>
      <c r="D212" s="46"/>
      <c r="E212" s="41"/>
      <c r="F212" s="187" t="s">
        <v>42</v>
      </c>
      <c r="G212" s="188"/>
      <c r="H212" s="162">
        <v>42819</v>
      </c>
      <c r="I212" s="162"/>
      <c r="J212" s="162"/>
      <c r="K212" s="47" t="s">
        <v>43</v>
      </c>
      <c r="L212" s="163"/>
      <c r="M212" s="163"/>
      <c r="N212" s="163"/>
    </row>
    <row r="213" spans="2:14" ht="15.75" thickTop="1">
      <c r="B213" s="48"/>
      <c r="C213" s="49"/>
      <c r="D213" s="41"/>
      <c r="E213" s="41"/>
      <c r="F213" s="50"/>
      <c r="G213" s="49"/>
      <c r="H213" s="49"/>
      <c r="I213" s="51"/>
      <c r="J213" s="52"/>
      <c r="K213" s="53"/>
      <c r="L213" s="53"/>
      <c r="M213" s="53"/>
      <c r="N213" s="54"/>
    </row>
    <row r="214" spans="2:14" ht="15.75" thickBot="1">
      <c r="B214" s="55" t="s">
        <v>45</v>
      </c>
      <c r="C214" s="189" t="s">
        <v>29</v>
      </c>
      <c r="D214" s="190"/>
      <c r="E214" s="56"/>
      <c r="F214" s="57" t="s">
        <v>46</v>
      </c>
      <c r="G214" s="189" t="s">
        <v>173</v>
      </c>
      <c r="H214" s="191"/>
      <c r="I214" s="191"/>
      <c r="J214" s="191"/>
      <c r="K214" s="191"/>
      <c r="L214" s="191"/>
      <c r="M214" s="191"/>
      <c r="N214" s="165"/>
    </row>
    <row r="215" spans="2:14" ht="14.25">
      <c r="B215" s="58" t="s">
        <v>47</v>
      </c>
      <c r="C215" s="192" t="s">
        <v>169</v>
      </c>
      <c r="D215" s="193"/>
      <c r="E215" s="112"/>
      <c r="F215" s="60" t="s">
        <v>49</v>
      </c>
      <c r="G215" s="192" t="s">
        <v>167</v>
      </c>
      <c r="H215" s="194"/>
      <c r="I215" s="194"/>
      <c r="J215" s="194"/>
      <c r="K215" s="194"/>
      <c r="L215" s="194"/>
      <c r="M215" s="194"/>
      <c r="N215" s="195"/>
    </row>
    <row r="216" spans="2:14" ht="14.25">
      <c r="B216" s="61" t="s">
        <v>51</v>
      </c>
      <c r="C216" s="178" t="s">
        <v>86</v>
      </c>
      <c r="D216" s="179"/>
      <c r="E216" s="59"/>
      <c r="F216" s="62" t="s">
        <v>53</v>
      </c>
      <c r="G216" s="180" t="s">
        <v>168</v>
      </c>
      <c r="H216" s="181"/>
      <c r="I216" s="181"/>
      <c r="J216" s="181"/>
      <c r="K216" s="181"/>
      <c r="L216" s="181"/>
      <c r="M216" s="181"/>
      <c r="N216" s="182"/>
    </row>
    <row r="217" spans="2:14" ht="14.25">
      <c r="B217" s="61" t="s">
        <v>55</v>
      </c>
      <c r="C217" s="178" t="s">
        <v>88</v>
      </c>
      <c r="D217" s="179"/>
      <c r="E217" s="59"/>
      <c r="F217" s="63" t="s">
        <v>57</v>
      </c>
      <c r="G217" s="180" t="s">
        <v>94</v>
      </c>
      <c r="H217" s="181"/>
      <c r="I217" s="181"/>
      <c r="J217" s="181"/>
      <c r="K217" s="181"/>
      <c r="L217" s="181"/>
      <c r="M217" s="181"/>
      <c r="N217" s="182"/>
    </row>
    <row r="218" spans="2:14" ht="15">
      <c r="B218" s="64"/>
      <c r="C218" s="41"/>
      <c r="D218" s="41"/>
      <c r="E218" s="41"/>
      <c r="F218" s="50"/>
      <c r="G218" s="65"/>
      <c r="H218" s="65"/>
      <c r="I218" s="65"/>
      <c r="J218" s="41"/>
      <c r="K218" s="41"/>
      <c r="L218" s="41"/>
      <c r="M218" s="66"/>
      <c r="N218" s="67"/>
    </row>
    <row r="219" spans="2:14" ht="15.75" thickBot="1">
      <c r="B219" s="68" t="s">
        <v>59</v>
      </c>
      <c r="C219" s="41"/>
      <c r="D219" s="41"/>
      <c r="E219" s="41"/>
      <c r="F219" s="69" t="s">
        <v>60</v>
      </c>
      <c r="G219" s="69" t="s">
        <v>61</v>
      </c>
      <c r="H219" s="69" t="s">
        <v>62</v>
      </c>
      <c r="I219" s="69" t="s">
        <v>63</v>
      </c>
      <c r="J219" s="69" t="s">
        <v>64</v>
      </c>
      <c r="K219" s="183" t="s">
        <v>65</v>
      </c>
      <c r="L219" s="184"/>
      <c r="M219" s="69" t="s">
        <v>66</v>
      </c>
      <c r="N219" s="70" t="s">
        <v>67</v>
      </c>
    </row>
    <row r="220" spans="2:14" ht="15" thickBot="1">
      <c r="B220" s="71" t="s">
        <v>68</v>
      </c>
      <c r="C220" s="72" t="str">
        <f>IF(C215&gt;"",C215,"")</f>
        <v>Ervasalo Christoffer</v>
      </c>
      <c r="D220" s="72" t="str">
        <f>IF(G215&gt;"",G215,"")</f>
        <v>Niemitalo Juho</v>
      </c>
      <c r="E220" s="73"/>
      <c r="F220" s="74">
        <v>-3</v>
      </c>
      <c r="G220" s="74">
        <v>-3</v>
      </c>
      <c r="H220" s="74">
        <v>-5</v>
      </c>
      <c r="I220" s="74"/>
      <c r="J220" s="74"/>
      <c r="K220" s="75">
        <f>IF(ISBLANK(F220),"",COUNTIF(F220:J220,"&gt;=0"))</f>
        <v>0</v>
      </c>
      <c r="L220" s="76">
        <f>IF(ISBLANK(F220),"",(IF(LEFT(F220,1)="-",1,0)+IF(LEFT(G220,1)="-",1,0)+IF(LEFT(H220,1)="-",1,0)+IF(LEFT(I220,1)="-",1,0)+IF(LEFT(J220,1)="-",1,0)))</f>
        <v>3</v>
      </c>
      <c r="M220" s="77">
        <f aca="true" t="shared" si="6" ref="M220:N224">IF(K220=3,1,"")</f>
      </c>
      <c r="N220" s="77">
        <f t="shared" si="6"/>
        <v>1</v>
      </c>
    </row>
    <row r="221" spans="2:14" ht="15" thickBot="1">
      <c r="B221" s="78" t="s">
        <v>69</v>
      </c>
      <c r="C221" s="72" t="str">
        <f>IF(C216&gt;"",C216,"")</f>
        <v>Collanus Paavo</v>
      </c>
      <c r="D221" s="72" t="str">
        <f>IF(G216&gt;"",G216,"")</f>
        <v>Tuuttila Juhana</v>
      </c>
      <c r="E221" s="79"/>
      <c r="F221" s="80">
        <v>-2</v>
      </c>
      <c r="G221" s="81">
        <v>-8</v>
      </c>
      <c r="H221" s="81">
        <v>-9</v>
      </c>
      <c r="I221" s="81"/>
      <c r="J221" s="81"/>
      <c r="K221" s="75">
        <f>IF(ISBLANK(F221),"",COUNTIF(F221:J221,"&gt;=0"))</f>
        <v>0</v>
      </c>
      <c r="L221" s="76">
        <f>IF(ISBLANK(F221),"",(IF(LEFT(F221,1)="-",1,0)+IF(LEFT(G221,1)="-",1,0)+IF(LEFT(H221,1)="-",1,0)+IF(LEFT(I221,1)="-",1,0)+IF(LEFT(J221,1)="-",1,0)))</f>
        <v>3</v>
      </c>
      <c r="M221" s="77">
        <f t="shared" si="6"/>
      </c>
      <c r="N221" s="77">
        <f t="shared" si="6"/>
        <v>1</v>
      </c>
    </row>
    <row r="222" spans="2:14" ht="15" thickBot="1">
      <c r="B222" s="82" t="s">
        <v>70</v>
      </c>
      <c r="C222" s="72" t="str">
        <f>IF(C217&gt;"",C217,"")</f>
        <v>Heikkilä Eelis</v>
      </c>
      <c r="D222" s="72" t="str">
        <f>IF(G217&gt;"",G217,"")</f>
        <v>Kujala Henri</v>
      </c>
      <c r="E222" s="83"/>
      <c r="F222" s="80">
        <v>-12</v>
      </c>
      <c r="G222" s="84">
        <v>-4</v>
      </c>
      <c r="H222" s="80">
        <v>-4</v>
      </c>
      <c r="I222" s="80"/>
      <c r="J222" s="80"/>
      <c r="K222" s="75">
        <f>IF(ISBLANK(F222),"",COUNTIF(F222:J222,"&gt;=0"))</f>
        <v>0</v>
      </c>
      <c r="L222" s="76">
        <f>IF(ISBLANK(F222),"",(IF(LEFT(F222,1)="-",1,0)+IF(LEFT(G222,1)="-",1,0)+IF(LEFT(H222,1)="-",1,0)+IF(LEFT(I222,1)="-",1,0)+IF(LEFT(J222,1)="-",1,0)))</f>
        <v>3</v>
      </c>
      <c r="M222" s="77">
        <f t="shared" si="6"/>
      </c>
      <c r="N222" s="77">
        <f t="shared" si="6"/>
        <v>1</v>
      </c>
    </row>
    <row r="223" spans="2:14" ht="15" thickBot="1">
      <c r="B223" s="85" t="s">
        <v>71</v>
      </c>
      <c r="C223" s="72" t="str">
        <f>IF(C215&gt;"",C215,"")</f>
        <v>Ervasalo Christoffer</v>
      </c>
      <c r="D223" s="72" t="str">
        <f>IF(G216&gt;"",G216,"")</f>
        <v>Tuuttila Juhana</v>
      </c>
      <c r="E223" s="86"/>
      <c r="F223" s="87"/>
      <c r="G223" s="88"/>
      <c r="H223" s="87"/>
      <c r="I223" s="87"/>
      <c r="J223" s="87"/>
      <c r="K223" s="75">
        <f>IF(ISBLANK(F223),"",COUNTIF(F223:J223,"&gt;=0"))</f>
      </c>
      <c r="L223" s="76">
        <f>IF(ISBLANK(F223),"",(IF(LEFT(F223,1)="-",1,0)+IF(LEFT(G223,1)="-",1,0)+IF(LEFT(H223,1)="-",1,0)+IF(LEFT(I223,1)="-",1,0)+IF(LEFT(J223,1)="-",1,0)))</f>
      </c>
      <c r="M223" s="77">
        <f t="shared" si="6"/>
      </c>
      <c r="N223" s="77">
        <f t="shared" si="6"/>
      </c>
    </row>
    <row r="224" spans="2:14" ht="14.25">
      <c r="B224" s="78" t="s">
        <v>72</v>
      </c>
      <c r="C224" s="72" t="str">
        <f>IF(C216&gt;"",C216,"")</f>
        <v>Collanus Paavo</v>
      </c>
      <c r="D224" s="72" t="str">
        <f>IF(G215&gt;"",G215,"")</f>
        <v>Niemitalo Juho</v>
      </c>
      <c r="E224" s="79"/>
      <c r="F224" s="81"/>
      <c r="G224" s="89"/>
      <c r="H224" s="81"/>
      <c r="I224" s="81"/>
      <c r="J224" s="81"/>
      <c r="K224" s="75">
        <f>IF(ISBLANK(F224),"",COUNTIF(F224:J224,"&gt;=0"))</f>
      </c>
      <c r="L224" s="76">
        <f>IF(ISBLANK(F224),"",(IF(LEFT(F224,1)="-",1,0)+IF(LEFT(G224,1)="-",1,0)+IF(LEFT(H224,1)="-",1,0)+IF(LEFT(I224,1)="-",1,0)+IF(LEFT(J224,1)="-",1,0)))</f>
      </c>
      <c r="M224" s="77">
        <f t="shared" si="6"/>
      </c>
      <c r="N224" s="77">
        <f t="shared" si="6"/>
      </c>
    </row>
    <row r="225" spans="2:14" ht="15">
      <c r="B225" s="64"/>
      <c r="C225" s="41"/>
      <c r="D225" s="41"/>
      <c r="E225" s="41"/>
      <c r="F225" s="41"/>
      <c r="G225" s="41"/>
      <c r="H225" s="41"/>
      <c r="I225" s="185" t="s">
        <v>73</v>
      </c>
      <c r="J225" s="186"/>
      <c r="K225" s="90">
        <f>SUM(K220:K224)</f>
        <v>0</v>
      </c>
      <c r="L225" s="90">
        <f>SUM(L220:L224)</f>
        <v>9</v>
      </c>
      <c r="M225" s="90">
        <f>SUM(M220:M224)</f>
        <v>0</v>
      </c>
      <c r="N225" s="90">
        <f>SUM(N220:N224)</f>
        <v>3</v>
      </c>
    </row>
    <row r="226" spans="2:14" ht="15">
      <c r="B226" s="91" t="s">
        <v>74</v>
      </c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92"/>
    </row>
    <row r="227" spans="2:14" ht="15">
      <c r="B227" s="93" t="s">
        <v>75</v>
      </c>
      <c r="C227" s="94"/>
      <c r="D227" s="94" t="s">
        <v>76</v>
      </c>
      <c r="E227" s="39"/>
      <c r="F227" s="94"/>
      <c r="G227" s="94" t="s">
        <v>77</v>
      </c>
      <c r="H227" s="39"/>
      <c r="I227" s="94"/>
      <c r="J227" s="95" t="s">
        <v>78</v>
      </c>
      <c r="K227" s="46"/>
      <c r="L227" s="41"/>
      <c r="M227" s="41"/>
      <c r="N227" s="92"/>
    </row>
    <row r="228" spans="2:14" ht="18" thickBot="1">
      <c r="B228" s="64"/>
      <c r="C228" s="41"/>
      <c r="D228" s="41"/>
      <c r="E228" s="41"/>
      <c r="F228" s="41"/>
      <c r="G228" s="41"/>
      <c r="H228" s="41"/>
      <c r="I228" s="41"/>
      <c r="J228" s="177" t="str">
        <f>IF(M225=3,C214,IF(N225=3,G214,""))</f>
        <v>OPT-86 1 </v>
      </c>
      <c r="K228" s="177"/>
      <c r="L228" s="177"/>
      <c r="M228" s="177"/>
      <c r="N228" s="176"/>
    </row>
    <row r="229" spans="2:14" ht="18" thickBot="1">
      <c r="B229" s="96"/>
      <c r="C229" s="97"/>
      <c r="D229" s="97"/>
      <c r="E229" s="97"/>
      <c r="F229" s="97"/>
      <c r="G229" s="97"/>
      <c r="H229" s="97"/>
      <c r="I229" s="97"/>
      <c r="J229" s="98"/>
      <c r="K229" s="98"/>
      <c r="L229" s="98"/>
      <c r="M229" s="98"/>
      <c r="N229" s="99"/>
    </row>
    <row r="230" ht="15" thickTop="1"/>
    <row r="243" ht="15" thickBot="1"/>
    <row r="244" spans="2:14" ht="15.75" thickTop="1">
      <c r="B244" s="35"/>
      <c r="C244" s="36"/>
      <c r="D244" s="37"/>
      <c r="E244" s="37"/>
      <c r="F244" s="155" t="s">
        <v>35</v>
      </c>
      <c r="G244" s="155"/>
      <c r="H244" s="156" t="s">
        <v>36</v>
      </c>
      <c r="I244" s="156"/>
      <c r="J244" s="156"/>
      <c r="K244" s="156"/>
      <c r="L244" s="156"/>
      <c r="M244" s="156"/>
      <c r="N244" s="156"/>
    </row>
    <row r="245" spans="2:14" ht="15">
      <c r="B245" s="38"/>
      <c r="C245" s="39"/>
      <c r="D245" s="40"/>
      <c r="E245" s="41"/>
      <c r="F245" s="157" t="s">
        <v>37</v>
      </c>
      <c r="G245" s="157"/>
      <c r="H245" s="158" t="s">
        <v>38</v>
      </c>
      <c r="I245" s="158"/>
      <c r="J245" s="158"/>
      <c r="K245" s="158"/>
      <c r="L245" s="158"/>
      <c r="M245" s="158"/>
      <c r="N245" s="158"/>
    </row>
    <row r="246" spans="2:14" ht="15">
      <c r="B246" s="42"/>
      <c r="C246" s="43"/>
      <c r="D246" s="41"/>
      <c r="E246" s="41"/>
      <c r="F246" s="159" t="s">
        <v>39</v>
      </c>
      <c r="G246" s="159"/>
      <c r="H246" s="160" t="s">
        <v>141</v>
      </c>
      <c r="I246" s="160"/>
      <c r="J246" s="160"/>
      <c r="K246" s="160"/>
      <c r="L246" s="160"/>
      <c r="M246" s="160"/>
      <c r="N246" s="160"/>
    </row>
    <row r="247" spans="2:14" ht="21" thickBot="1">
      <c r="B247" s="44"/>
      <c r="C247" s="45" t="s">
        <v>41</v>
      </c>
      <c r="D247" s="46"/>
      <c r="E247" s="41"/>
      <c r="F247" s="161" t="s">
        <v>42</v>
      </c>
      <c r="G247" s="161"/>
      <c r="H247" s="162">
        <v>42819</v>
      </c>
      <c r="I247" s="162"/>
      <c r="J247" s="162"/>
      <c r="K247" s="47" t="s">
        <v>43</v>
      </c>
      <c r="L247" s="163"/>
      <c r="M247" s="163"/>
      <c r="N247" s="163"/>
    </row>
    <row r="248" spans="2:14" ht="15.75" thickTop="1">
      <c r="B248" s="48"/>
      <c r="C248" s="49"/>
      <c r="D248" s="41"/>
      <c r="E248" s="41"/>
      <c r="F248" s="50"/>
      <c r="G248" s="49"/>
      <c r="H248" s="49"/>
      <c r="I248" s="51"/>
      <c r="J248" s="52"/>
      <c r="K248" s="53"/>
      <c r="L248" s="53"/>
      <c r="M248" s="53"/>
      <c r="N248" s="54"/>
    </row>
    <row r="249" spans="2:14" ht="15.75" thickBot="1">
      <c r="B249" s="55" t="s">
        <v>45</v>
      </c>
      <c r="C249" s="164" t="s">
        <v>19</v>
      </c>
      <c r="D249" s="164"/>
      <c r="E249" s="56"/>
      <c r="F249" s="57" t="s">
        <v>46</v>
      </c>
      <c r="G249" s="165" t="s">
        <v>33</v>
      </c>
      <c r="H249" s="165"/>
      <c r="I249" s="165"/>
      <c r="J249" s="165"/>
      <c r="K249" s="165"/>
      <c r="L249" s="165"/>
      <c r="M249" s="165"/>
      <c r="N249" s="165"/>
    </row>
    <row r="250" spans="2:14" ht="14.25">
      <c r="B250" s="58" t="s">
        <v>47</v>
      </c>
      <c r="C250" s="166" t="s">
        <v>80</v>
      </c>
      <c r="D250" s="167"/>
      <c r="E250" s="59"/>
      <c r="F250" s="60" t="s">
        <v>49</v>
      </c>
      <c r="G250" s="168" t="s">
        <v>171</v>
      </c>
      <c r="H250" s="169"/>
      <c r="I250" s="169"/>
      <c r="J250" s="169"/>
      <c r="K250" s="169"/>
      <c r="L250" s="169"/>
      <c r="M250" s="169"/>
      <c r="N250" s="169"/>
    </row>
    <row r="251" spans="2:14" ht="14.25">
      <c r="B251" s="61" t="s">
        <v>51</v>
      </c>
      <c r="C251" s="170" t="s">
        <v>165</v>
      </c>
      <c r="D251" s="171"/>
      <c r="E251" s="59"/>
      <c r="F251" s="62" t="s">
        <v>53</v>
      </c>
      <c r="G251" s="172" t="s">
        <v>95</v>
      </c>
      <c r="H251" s="173"/>
      <c r="I251" s="173"/>
      <c r="J251" s="173"/>
      <c r="K251" s="173"/>
      <c r="L251" s="173"/>
      <c r="M251" s="173"/>
      <c r="N251" s="173"/>
    </row>
    <row r="252" spans="2:14" ht="14.25">
      <c r="B252" s="61" t="s">
        <v>55</v>
      </c>
      <c r="C252" s="170" t="s">
        <v>84</v>
      </c>
      <c r="D252" s="171"/>
      <c r="E252" s="59"/>
      <c r="F252" s="63" t="s">
        <v>57</v>
      </c>
      <c r="G252" s="172" t="s">
        <v>100</v>
      </c>
      <c r="H252" s="173"/>
      <c r="I252" s="173"/>
      <c r="J252" s="173"/>
      <c r="K252" s="173"/>
      <c r="L252" s="173"/>
      <c r="M252" s="173"/>
      <c r="N252" s="173"/>
    </row>
    <row r="253" spans="2:14" ht="15">
      <c r="B253" s="64"/>
      <c r="C253" s="41"/>
      <c r="D253" s="41"/>
      <c r="E253" s="41"/>
      <c r="F253" s="50"/>
      <c r="G253" s="65"/>
      <c r="H253" s="65"/>
      <c r="I253" s="65"/>
      <c r="J253" s="41"/>
      <c r="K253" s="41"/>
      <c r="L253" s="41"/>
      <c r="M253" s="66"/>
      <c r="N253" s="67"/>
    </row>
    <row r="254" spans="2:14" ht="15.75" thickBot="1">
      <c r="B254" s="68" t="s">
        <v>59</v>
      </c>
      <c r="C254" s="41"/>
      <c r="D254" s="41"/>
      <c r="E254" s="41"/>
      <c r="F254" s="69" t="s">
        <v>60</v>
      </c>
      <c r="G254" s="69" t="s">
        <v>61</v>
      </c>
      <c r="H254" s="69" t="s">
        <v>62</v>
      </c>
      <c r="I254" s="69" t="s">
        <v>63</v>
      </c>
      <c r="J254" s="69" t="s">
        <v>64</v>
      </c>
      <c r="K254" s="174" t="s">
        <v>65</v>
      </c>
      <c r="L254" s="174"/>
      <c r="M254" s="69" t="s">
        <v>66</v>
      </c>
      <c r="N254" s="70" t="s">
        <v>67</v>
      </c>
    </row>
    <row r="255" spans="2:14" ht="15" thickBot="1">
      <c r="B255" s="71" t="s">
        <v>68</v>
      </c>
      <c r="C255" s="72" t="str">
        <f>IF(C250&gt;"",C250,"")</f>
        <v>Kylliö Joonas</v>
      </c>
      <c r="D255" s="72" t="str">
        <f>IF(G250&gt;"",G250,"")</f>
        <v>Toivonen Miika</v>
      </c>
      <c r="E255" s="73"/>
      <c r="F255" s="74">
        <v>5</v>
      </c>
      <c r="G255" s="74">
        <v>4</v>
      </c>
      <c r="H255" s="74">
        <v>3</v>
      </c>
      <c r="I255" s="74"/>
      <c r="J255" s="74"/>
      <c r="K255" s="75">
        <f>IF(ISBLANK(F255),"",COUNTIF(F255:J255,"&gt;=0"))</f>
        <v>3</v>
      </c>
      <c r="L255" s="76">
        <f>IF(ISBLANK(F255),"",(IF(LEFT(F255,1)="-",1,0)+IF(LEFT(G255,1)="-",1,0)+IF(LEFT(H255,1)="-",1,0)+IF(LEFT(I255,1)="-",1,0)+IF(LEFT(J255,1)="-",1,0)))</f>
        <v>0</v>
      </c>
      <c r="M255" s="77">
        <f aca="true" t="shared" si="7" ref="M255:N259">IF(K255=3,1,"")</f>
        <v>1</v>
      </c>
      <c r="N255" s="77">
        <f t="shared" si="7"/>
      </c>
    </row>
    <row r="256" spans="2:14" ht="15" thickBot="1">
      <c r="B256" s="78" t="s">
        <v>69</v>
      </c>
      <c r="C256" s="72" t="str">
        <f>IF(C251&gt;"",C251,"")</f>
        <v>Pöri Arttu</v>
      </c>
      <c r="D256" s="72" t="str">
        <f>IF(G251&gt;"",G251,"")</f>
        <v>Kokkola Jami</v>
      </c>
      <c r="E256" s="79"/>
      <c r="F256" s="80">
        <v>4</v>
      </c>
      <c r="G256" s="81">
        <v>1</v>
      </c>
      <c r="H256" s="81">
        <v>6</v>
      </c>
      <c r="I256" s="81"/>
      <c r="J256" s="81"/>
      <c r="K256" s="75">
        <f>IF(ISBLANK(F256),"",COUNTIF(F256:J256,"&gt;=0"))</f>
        <v>3</v>
      </c>
      <c r="L256" s="76">
        <f>IF(ISBLANK(F256),"",(IF(LEFT(F256,1)="-",1,0)+IF(LEFT(G256,1)="-",1,0)+IF(LEFT(H256,1)="-",1,0)+IF(LEFT(I256,1)="-",1,0)+IF(LEFT(J256,1)="-",1,0)))</f>
        <v>0</v>
      </c>
      <c r="M256" s="77">
        <f t="shared" si="7"/>
        <v>1</v>
      </c>
      <c r="N256" s="77">
        <f t="shared" si="7"/>
      </c>
    </row>
    <row r="257" spans="2:14" ht="15" thickBot="1">
      <c r="B257" s="82" t="s">
        <v>70</v>
      </c>
      <c r="C257" s="72" t="str">
        <f>IF(C252&gt;"",C252,"")</f>
        <v>Joesaar Karl</v>
      </c>
      <c r="D257" s="72" t="str">
        <f>IF(G252&gt;"",G252,"")</f>
        <v>Viljamaa Elia</v>
      </c>
      <c r="E257" s="83"/>
      <c r="F257" s="80">
        <v>7</v>
      </c>
      <c r="G257" s="84">
        <v>2</v>
      </c>
      <c r="H257" s="80">
        <v>8</v>
      </c>
      <c r="I257" s="80"/>
      <c r="J257" s="80"/>
      <c r="K257" s="75">
        <f>IF(ISBLANK(F257),"",COUNTIF(F257:J257,"&gt;=0"))</f>
        <v>3</v>
      </c>
      <c r="L257" s="76">
        <f>IF(ISBLANK(F257),"",(IF(LEFT(F257,1)="-",1,0)+IF(LEFT(G257,1)="-",1,0)+IF(LEFT(H257,1)="-",1,0)+IF(LEFT(I257,1)="-",1,0)+IF(LEFT(J257,1)="-",1,0)))</f>
        <v>0</v>
      </c>
      <c r="M257" s="77">
        <f t="shared" si="7"/>
        <v>1</v>
      </c>
      <c r="N257" s="77">
        <f t="shared" si="7"/>
      </c>
    </row>
    <row r="258" spans="2:14" ht="15" thickBot="1">
      <c r="B258" s="85" t="s">
        <v>71</v>
      </c>
      <c r="C258" s="72" t="str">
        <f>IF(C250&gt;"",C250,"")</f>
        <v>Kylliö Joonas</v>
      </c>
      <c r="D258" s="72" t="str">
        <f>IF(G251&gt;"",G251,"")</f>
        <v>Kokkola Jami</v>
      </c>
      <c r="E258" s="86"/>
      <c r="F258" s="87"/>
      <c r="G258" s="88"/>
      <c r="H258" s="87"/>
      <c r="I258" s="87"/>
      <c r="J258" s="87"/>
      <c r="K258" s="75">
        <f>IF(ISBLANK(F258),"",COUNTIF(F258:J258,"&gt;=0"))</f>
      </c>
      <c r="L258" s="76">
        <f>IF(ISBLANK(F258),"",(IF(LEFT(F258,1)="-",1,0)+IF(LEFT(G258,1)="-",1,0)+IF(LEFT(H258,1)="-",1,0)+IF(LEFT(I258,1)="-",1,0)+IF(LEFT(J258,1)="-",1,0)))</f>
      </c>
      <c r="M258" s="77">
        <f t="shared" si="7"/>
      </c>
      <c r="N258" s="77">
        <f t="shared" si="7"/>
      </c>
    </row>
    <row r="259" spans="2:14" ht="14.25">
      <c r="B259" s="78" t="s">
        <v>72</v>
      </c>
      <c r="C259" s="72" t="str">
        <f>IF(C251&gt;"",C251,"")</f>
        <v>Pöri Arttu</v>
      </c>
      <c r="D259" s="72" t="str">
        <f>IF(G250&gt;"",G250,"")</f>
        <v>Toivonen Miika</v>
      </c>
      <c r="E259" s="79"/>
      <c r="F259" s="81"/>
      <c r="G259" s="89"/>
      <c r="H259" s="81"/>
      <c r="I259" s="81"/>
      <c r="J259" s="81"/>
      <c r="K259" s="75">
        <f>IF(ISBLANK(F259),"",COUNTIF(F259:J259,"&gt;=0"))</f>
      </c>
      <c r="L259" s="76">
        <f>IF(ISBLANK(F259),"",(IF(LEFT(F259,1)="-",1,0)+IF(LEFT(G259,1)="-",1,0)+IF(LEFT(H259,1)="-",1,0)+IF(LEFT(I259,1)="-",1,0)+IF(LEFT(J259,1)="-",1,0)))</f>
      </c>
      <c r="M259" s="77">
        <f t="shared" si="7"/>
      </c>
      <c r="N259" s="77">
        <f t="shared" si="7"/>
      </c>
    </row>
    <row r="260" spans="2:14" ht="15">
      <c r="B260" s="64"/>
      <c r="C260" s="41"/>
      <c r="D260" s="41"/>
      <c r="E260" s="41"/>
      <c r="F260" s="41"/>
      <c r="G260" s="41"/>
      <c r="H260" s="41"/>
      <c r="I260" s="175" t="s">
        <v>73</v>
      </c>
      <c r="J260" s="175"/>
      <c r="K260" s="90">
        <f>SUM(K255:K259)</f>
        <v>9</v>
      </c>
      <c r="L260" s="90">
        <f>SUM(L255:L259)</f>
        <v>0</v>
      </c>
      <c r="M260" s="90">
        <f>SUM(M255:M259)</f>
        <v>3</v>
      </c>
      <c r="N260" s="90">
        <f>SUM(N255:N259)</f>
        <v>0</v>
      </c>
    </row>
    <row r="261" spans="2:14" ht="15">
      <c r="B261" s="91" t="s">
        <v>74</v>
      </c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92"/>
    </row>
    <row r="262" spans="2:14" ht="15">
      <c r="B262" s="93" t="s">
        <v>75</v>
      </c>
      <c r="C262" s="94"/>
      <c r="D262" s="94" t="s">
        <v>76</v>
      </c>
      <c r="E262" s="39"/>
      <c r="F262" s="94"/>
      <c r="G262" s="94" t="s">
        <v>77</v>
      </c>
      <c r="H262" s="39"/>
      <c r="I262" s="94"/>
      <c r="J262" s="95" t="s">
        <v>78</v>
      </c>
      <c r="K262" s="46"/>
      <c r="L262" s="41"/>
      <c r="M262" s="41"/>
      <c r="N262" s="92"/>
    </row>
    <row r="263" spans="2:14" ht="18" thickBot="1">
      <c r="B263" s="64"/>
      <c r="C263" s="41"/>
      <c r="D263" s="41"/>
      <c r="E263" s="41"/>
      <c r="F263" s="41"/>
      <c r="G263" s="41"/>
      <c r="H263" s="41"/>
      <c r="I263" s="41"/>
      <c r="J263" s="176" t="str">
        <f>IF(M260=3,C249,IF(N260=3,G249,""))</f>
        <v>Tip-70 1</v>
      </c>
      <c r="K263" s="176"/>
      <c r="L263" s="176"/>
      <c r="M263" s="176"/>
      <c r="N263" s="176"/>
    </row>
    <row r="264" spans="2:14" ht="18" thickBot="1">
      <c r="B264" s="96"/>
      <c r="C264" s="97"/>
      <c r="D264" s="97"/>
      <c r="E264" s="97"/>
      <c r="F264" s="97"/>
      <c r="G264" s="97"/>
      <c r="H264" s="97"/>
      <c r="I264" s="97"/>
      <c r="J264" s="98"/>
      <c r="K264" s="98"/>
      <c r="L264" s="98"/>
      <c r="M264" s="98"/>
      <c r="N264" s="99"/>
    </row>
    <row r="265" ht="15" thickTop="1"/>
    <row r="278" ht="15" thickBot="1"/>
    <row r="279" spans="2:14" ht="15.75" thickTop="1">
      <c r="B279" s="35"/>
      <c r="C279" s="36"/>
      <c r="D279" s="37"/>
      <c r="E279" s="37"/>
      <c r="F279" s="155" t="s">
        <v>35</v>
      </c>
      <c r="G279" s="155"/>
      <c r="H279" s="156" t="s">
        <v>36</v>
      </c>
      <c r="I279" s="156"/>
      <c r="J279" s="156"/>
      <c r="K279" s="156"/>
      <c r="L279" s="156"/>
      <c r="M279" s="156"/>
      <c r="N279" s="156"/>
    </row>
    <row r="280" spans="2:14" ht="15">
      <c r="B280" s="38"/>
      <c r="C280" s="39"/>
      <c r="D280" s="40"/>
      <c r="E280" s="41"/>
      <c r="F280" s="157" t="s">
        <v>37</v>
      </c>
      <c r="G280" s="157"/>
      <c r="H280" s="158" t="s">
        <v>38</v>
      </c>
      <c r="I280" s="158"/>
      <c r="J280" s="158"/>
      <c r="K280" s="158"/>
      <c r="L280" s="158"/>
      <c r="M280" s="158"/>
      <c r="N280" s="158"/>
    </row>
    <row r="281" spans="2:14" ht="15">
      <c r="B281" s="42"/>
      <c r="C281" s="43"/>
      <c r="D281" s="41"/>
      <c r="E281" s="41"/>
      <c r="F281" s="159" t="s">
        <v>39</v>
      </c>
      <c r="G281" s="159"/>
      <c r="H281" s="160" t="s">
        <v>141</v>
      </c>
      <c r="I281" s="160"/>
      <c r="J281" s="160"/>
      <c r="K281" s="160"/>
      <c r="L281" s="160"/>
      <c r="M281" s="160"/>
      <c r="N281" s="160"/>
    </row>
    <row r="282" spans="2:14" ht="21" thickBot="1">
      <c r="B282" s="44"/>
      <c r="C282" s="45" t="s">
        <v>41</v>
      </c>
      <c r="D282" s="46"/>
      <c r="E282" s="41"/>
      <c r="F282" s="161" t="s">
        <v>42</v>
      </c>
      <c r="G282" s="161"/>
      <c r="H282" s="162">
        <v>42819</v>
      </c>
      <c r="I282" s="162"/>
      <c r="J282" s="162"/>
      <c r="K282" s="47" t="s">
        <v>43</v>
      </c>
      <c r="L282" s="163"/>
      <c r="M282" s="163"/>
      <c r="N282" s="163"/>
    </row>
    <row r="283" spans="2:14" ht="15.75" thickTop="1">
      <c r="B283" s="48"/>
      <c r="C283" s="49"/>
      <c r="D283" s="41"/>
      <c r="E283" s="41"/>
      <c r="F283" s="50"/>
      <c r="G283" s="49"/>
      <c r="H283" s="49"/>
      <c r="I283" s="51"/>
      <c r="J283" s="52"/>
      <c r="K283" s="53"/>
      <c r="L283" s="53"/>
      <c r="M283" s="53"/>
      <c r="N283" s="54"/>
    </row>
    <row r="284" spans="2:14" ht="15.75" thickBot="1">
      <c r="B284" s="55" t="s">
        <v>45</v>
      </c>
      <c r="C284" s="164" t="s">
        <v>16</v>
      </c>
      <c r="D284" s="164"/>
      <c r="E284" s="56"/>
      <c r="F284" s="57" t="s">
        <v>46</v>
      </c>
      <c r="G284" s="165" t="s">
        <v>19</v>
      </c>
      <c r="H284" s="165"/>
      <c r="I284" s="165"/>
      <c r="J284" s="165"/>
      <c r="K284" s="165"/>
      <c r="L284" s="165"/>
      <c r="M284" s="165"/>
      <c r="N284" s="165"/>
    </row>
    <row r="285" spans="2:14" ht="14.25">
      <c r="B285" s="58" t="s">
        <v>47</v>
      </c>
      <c r="C285" s="166" t="s">
        <v>170</v>
      </c>
      <c r="D285" s="167"/>
      <c r="E285" s="59"/>
      <c r="F285" s="60" t="s">
        <v>49</v>
      </c>
      <c r="G285" s="168" t="s">
        <v>165</v>
      </c>
      <c r="H285" s="169"/>
      <c r="I285" s="169"/>
      <c r="J285" s="169"/>
      <c r="K285" s="169"/>
      <c r="L285" s="169"/>
      <c r="M285" s="169"/>
      <c r="N285" s="169"/>
    </row>
    <row r="286" spans="2:14" ht="14.25">
      <c r="B286" s="61" t="s">
        <v>51</v>
      </c>
      <c r="C286" s="170" t="s">
        <v>54</v>
      </c>
      <c r="D286" s="171"/>
      <c r="E286" s="59"/>
      <c r="F286" s="62" t="s">
        <v>53</v>
      </c>
      <c r="G286" s="172" t="s">
        <v>80</v>
      </c>
      <c r="H286" s="173"/>
      <c r="I286" s="173"/>
      <c r="J286" s="173"/>
      <c r="K286" s="173"/>
      <c r="L286" s="173"/>
      <c r="M286" s="173"/>
      <c r="N286" s="173"/>
    </row>
    <row r="287" spans="2:14" ht="14.25">
      <c r="B287" s="61" t="s">
        <v>55</v>
      </c>
      <c r="C287" s="170" t="s">
        <v>50</v>
      </c>
      <c r="D287" s="171"/>
      <c r="E287" s="59"/>
      <c r="F287" s="63" t="s">
        <v>57</v>
      </c>
      <c r="G287" s="172" t="s">
        <v>82</v>
      </c>
      <c r="H287" s="173"/>
      <c r="I287" s="173"/>
      <c r="J287" s="173"/>
      <c r="K287" s="173"/>
      <c r="L287" s="173"/>
      <c r="M287" s="173"/>
      <c r="N287" s="173"/>
    </row>
    <row r="288" spans="2:14" ht="15">
      <c r="B288" s="64"/>
      <c r="C288" s="41"/>
      <c r="D288" s="41"/>
      <c r="E288" s="41"/>
      <c r="F288" s="50"/>
      <c r="G288" s="65"/>
      <c r="H288" s="65"/>
      <c r="I288" s="65"/>
      <c r="J288" s="41"/>
      <c r="K288" s="41"/>
      <c r="L288" s="41"/>
      <c r="M288" s="66"/>
      <c r="N288" s="67"/>
    </row>
    <row r="289" spans="2:14" ht="15.75" thickBot="1">
      <c r="B289" s="68" t="s">
        <v>59</v>
      </c>
      <c r="C289" s="41"/>
      <c r="D289" s="41"/>
      <c r="E289" s="41"/>
      <c r="F289" s="69" t="s">
        <v>60</v>
      </c>
      <c r="G289" s="69" t="s">
        <v>61</v>
      </c>
      <c r="H289" s="69" t="s">
        <v>62</v>
      </c>
      <c r="I289" s="69" t="s">
        <v>63</v>
      </c>
      <c r="J289" s="69" t="s">
        <v>64</v>
      </c>
      <c r="K289" s="174" t="s">
        <v>65</v>
      </c>
      <c r="L289" s="174"/>
      <c r="M289" s="69" t="s">
        <v>66</v>
      </c>
      <c r="N289" s="70" t="s">
        <v>67</v>
      </c>
    </row>
    <row r="290" spans="2:14" ht="15" thickBot="1">
      <c r="B290" s="71" t="s">
        <v>68</v>
      </c>
      <c r="C290" s="72" t="str">
        <f>IF(C285&gt;"",C285,"")</f>
        <v>Mattila Matias</v>
      </c>
      <c r="D290" s="72" t="str">
        <f>IF(G285&gt;"",G285,"")</f>
        <v>Pöri Arttu</v>
      </c>
      <c r="E290" s="73"/>
      <c r="F290" s="74">
        <v>-9</v>
      </c>
      <c r="G290" s="74">
        <v>-9</v>
      </c>
      <c r="H290" s="74">
        <v>7</v>
      </c>
      <c r="I290" s="74">
        <v>2</v>
      </c>
      <c r="J290" s="74">
        <v>9</v>
      </c>
      <c r="K290" s="75">
        <f>IF(ISBLANK(F290),"",COUNTIF(F290:J290,"&gt;=0"))</f>
        <v>3</v>
      </c>
      <c r="L290" s="76">
        <f>IF(ISBLANK(F290),"",(IF(LEFT(F290,1)="-",1,0)+IF(LEFT(G290,1)="-",1,0)+IF(LEFT(H290,1)="-",1,0)+IF(LEFT(I290,1)="-",1,0)+IF(LEFT(J290,1)="-",1,0)))</f>
        <v>2</v>
      </c>
      <c r="M290" s="77">
        <f aca="true" t="shared" si="8" ref="M290:N294">IF(K290=3,1,"")</f>
        <v>1</v>
      </c>
      <c r="N290" s="77">
        <f t="shared" si="8"/>
      </c>
    </row>
    <row r="291" spans="2:14" ht="15" thickBot="1">
      <c r="B291" s="78" t="s">
        <v>69</v>
      </c>
      <c r="C291" s="72" t="str">
        <f>IF(C286&gt;"",C286,"")</f>
        <v>Laine Aleksi</v>
      </c>
      <c r="D291" s="72" t="str">
        <f>IF(G286&gt;"",G286,"")</f>
        <v>Kylliö Joonas</v>
      </c>
      <c r="E291" s="79"/>
      <c r="F291" s="80">
        <v>9</v>
      </c>
      <c r="G291" s="81">
        <v>-2</v>
      </c>
      <c r="H291" s="81">
        <v>-6</v>
      </c>
      <c r="I291" s="81">
        <v>-9</v>
      </c>
      <c r="J291" s="81"/>
      <c r="K291" s="75">
        <f>IF(ISBLANK(F291),"",COUNTIF(F291:J291,"&gt;=0"))</f>
        <v>1</v>
      </c>
      <c r="L291" s="76">
        <f>IF(ISBLANK(F291),"",(IF(LEFT(F291,1)="-",1,0)+IF(LEFT(G291,1)="-",1,0)+IF(LEFT(H291,1)="-",1,0)+IF(LEFT(I291,1)="-",1,0)+IF(LEFT(J291,1)="-",1,0)))</f>
        <v>3</v>
      </c>
      <c r="M291" s="77">
        <f t="shared" si="8"/>
      </c>
      <c r="N291" s="77">
        <f t="shared" si="8"/>
        <v>1</v>
      </c>
    </row>
    <row r="292" spans="2:14" ht="15" thickBot="1">
      <c r="B292" s="82" t="s">
        <v>70</v>
      </c>
      <c r="C292" s="72" t="str">
        <f>IF(C287&gt;"",C287,"")</f>
        <v>Taavela Juuso</v>
      </c>
      <c r="D292" s="72" t="str">
        <f>IF(G287&gt;"",G287,"")</f>
        <v>Tran Daniel</v>
      </c>
      <c r="E292" s="83"/>
      <c r="F292" s="80">
        <v>8</v>
      </c>
      <c r="G292" s="84">
        <v>3</v>
      </c>
      <c r="H292" s="80">
        <v>-6</v>
      </c>
      <c r="I292" s="80">
        <v>-10</v>
      </c>
      <c r="J292" s="80">
        <v>6</v>
      </c>
      <c r="K292" s="75">
        <f>IF(ISBLANK(F292),"",COUNTIF(F292:J292,"&gt;=0"))</f>
        <v>3</v>
      </c>
      <c r="L292" s="76">
        <f>IF(ISBLANK(F292),"",(IF(LEFT(F292,1)="-",1,0)+IF(LEFT(G292,1)="-",1,0)+IF(LEFT(H292,1)="-",1,0)+IF(LEFT(I292,1)="-",1,0)+IF(LEFT(J292,1)="-",1,0)))</f>
        <v>2</v>
      </c>
      <c r="M292" s="77">
        <f t="shared" si="8"/>
        <v>1</v>
      </c>
      <c r="N292" s="77">
        <f t="shared" si="8"/>
      </c>
    </row>
    <row r="293" spans="2:14" ht="15" thickBot="1">
      <c r="B293" s="85" t="s">
        <v>71</v>
      </c>
      <c r="C293" s="72" t="str">
        <f>IF(C285&gt;"",C285,"")</f>
        <v>Mattila Matias</v>
      </c>
      <c r="D293" s="72" t="str">
        <f>IF(G286&gt;"",G286,"")</f>
        <v>Kylliö Joonas</v>
      </c>
      <c r="E293" s="86"/>
      <c r="F293" s="87">
        <v>-7</v>
      </c>
      <c r="G293" s="88">
        <v>-10</v>
      </c>
      <c r="H293" s="87">
        <v>-9</v>
      </c>
      <c r="I293" s="87"/>
      <c r="J293" s="87"/>
      <c r="K293" s="75">
        <f>IF(ISBLANK(F293),"",COUNTIF(F293:J293,"&gt;=0"))</f>
        <v>0</v>
      </c>
      <c r="L293" s="76">
        <f>IF(ISBLANK(F293),"",(IF(LEFT(F293,1)="-",1,0)+IF(LEFT(G293,1)="-",1,0)+IF(LEFT(H293,1)="-",1,0)+IF(LEFT(I293,1)="-",1,0)+IF(LEFT(J293,1)="-",1,0)))</f>
        <v>3</v>
      </c>
      <c r="M293" s="77">
        <f t="shared" si="8"/>
      </c>
      <c r="N293" s="77">
        <f t="shared" si="8"/>
        <v>1</v>
      </c>
    </row>
    <row r="294" spans="2:14" ht="14.25">
      <c r="B294" s="78" t="s">
        <v>72</v>
      </c>
      <c r="C294" s="72" t="str">
        <f>IF(C286&gt;"",C286,"")</f>
        <v>Laine Aleksi</v>
      </c>
      <c r="D294" s="72" t="str">
        <f>IF(G285&gt;"",G285,"")</f>
        <v>Pöri Arttu</v>
      </c>
      <c r="E294" s="79"/>
      <c r="F294" s="81">
        <v>8</v>
      </c>
      <c r="G294" s="89">
        <v>9</v>
      </c>
      <c r="H294" s="81">
        <v>9</v>
      </c>
      <c r="I294" s="81"/>
      <c r="J294" s="81"/>
      <c r="K294" s="75">
        <f>IF(ISBLANK(F294),"",COUNTIF(F294:J294,"&gt;=0"))</f>
        <v>3</v>
      </c>
      <c r="L294" s="76">
        <f>IF(ISBLANK(F294),"",(IF(LEFT(F294,1)="-",1,0)+IF(LEFT(G294,1)="-",1,0)+IF(LEFT(H294,1)="-",1,0)+IF(LEFT(I294,1)="-",1,0)+IF(LEFT(J294,1)="-",1,0)))</f>
        <v>0</v>
      </c>
      <c r="M294" s="77">
        <f t="shared" si="8"/>
        <v>1</v>
      </c>
      <c r="N294" s="77">
        <f t="shared" si="8"/>
      </c>
    </row>
    <row r="295" spans="2:14" ht="15">
      <c r="B295" s="64"/>
      <c r="C295" s="41"/>
      <c r="D295" s="41"/>
      <c r="E295" s="41"/>
      <c r="F295" s="41"/>
      <c r="G295" s="41"/>
      <c r="H295" s="41"/>
      <c r="I295" s="175" t="s">
        <v>73</v>
      </c>
      <c r="J295" s="175"/>
      <c r="K295" s="90">
        <f>SUM(K290:K294)</f>
        <v>10</v>
      </c>
      <c r="L295" s="90">
        <f>SUM(L290:L294)</f>
        <v>10</v>
      </c>
      <c r="M295" s="90">
        <f>SUM(M290:M294)</f>
        <v>3</v>
      </c>
      <c r="N295" s="90">
        <f>SUM(N290:N294)</f>
        <v>2</v>
      </c>
    </row>
    <row r="296" spans="2:14" ht="15">
      <c r="B296" s="91" t="s">
        <v>74</v>
      </c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92"/>
    </row>
    <row r="297" spans="2:14" ht="15">
      <c r="B297" s="93" t="s">
        <v>75</v>
      </c>
      <c r="C297" s="94"/>
      <c r="D297" s="94" t="s">
        <v>76</v>
      </c>
      <c r="E297" s="39"/>
      <c r="F297" s="94"/>
      <c r="G297" s="94" t="s">
        <v>77</v>
      </c>
      <c r="H297" s="39"/>
      <c r="I297" s="94"/>
      <c r="J297" s="95" t="s">
        <v>78</v>
      </c>
      <c r="K297" s="46"/>
      <c r="L297" s="41"/>
      <c r="M297" s="41"/>
      <c r="N297" s="92"/>
    </row>
    <row r="298" spans="2:14" ht="18" thickBot="1">
      <c r="B298" s="64"/>
      <c r="C298" s="41"/>
      <c r="D298" s="41"/>
      <c r="E298" s="41"/>
      <c r="F298" s="41"/>
      <c r="G298" s="41"/>
      <c r="H298" s="41"/>
      <c r="I298" s="41"/>
      <c r="J298" s="176" t="str">
        <f>IF(M295=3,C284,IF(N295=3,G284,""))</f>
        <v>Por-83</v>
      </c>
      <c r="K298" s="176"/>
      <c r="L298" s="176"/>
      <c r="M298" s="176"/>
      <c r="N298" s="176"/>
    </row>
    <row r="299" spans="2:14" ht="18" thickBot="1">
      <c r="B299" s="96"/>
      <c r="C299" s="97"/>
      <c r="D299" s="97"/>
      <c r="E299" s="97"/>
      <c r="F299" s="97"/>
      <c r="G299" s="97"/>
      <c r="H299" s="97"/>
      <c r="I299" s="97"/>
      <c r="J299" s="98"/>
      <c r="K299" s="98"/>
      <c r="L299" s="98"/>
      <c r="M299" s="98"/>
      <c r="N299" s="99"/>
    </row>
    <row r="300" ht="15" thickTop="1"/>
  </sheetData>
  <sheetProtection/>
  <mergeCells count="180">
    <mergeCell ref="F2:G2"/>
    <mergeCell ref="H2:N2"/>
    <mergeCell ref="F3:G3"/>
    <mergeCell ref="H3:N3"/>
    <mergeCell ref="F4:G4"/>
    <mergeCell ref="H4:N4"/>
    <mergeCell ref="F5:G5"/>
    <mergeCell ref="H5:J5"/>
    <mergeCell ref="L5:N5"/>
    <mergeCell ref="C7:D7"/>
    <mergeCell ref="G7:N7"/>
    <mergeCell ref="C8:D8"/>
    <mergeCell ref="G8:N8"/>
    <mergeCell ref="C9:D9"/>
    <mergeCell ref="G9:N9"/>
    <mergeCell ref="C10:D10"/>
    <mergeCell ref="G10:N10"/>
    <mergeCell ref="K12:L12"/>
    <mergeCell ref="I18:J18"/>
    <mergeCell ref="J21:N21"/>
    <mergeCell ref="F36:G36"/>
    <mergeCell ref="H36:N36"/>
    <mergeCell ref="F37:G37"/>
    <mergeCell ref="H37:N37"/>
    <mergeCell ref="F38:G38"/>
    <mergeCell ref="H38:N38"/>
    <mergeCell ref="F39:G39"/>
    <mergeCell ref="H39:J39"/>
    <mergeCell ref="L39:N39"/>
    <mergeCell ref="C41:D41"/>
    <mergeCell ref="G41:N41"/>
    <mergeCell ref="C42:D42"/>
    <mergeCell ref="G42:N42"/>
    <mergeCell ref="C43:D43"/>
    <mergeCell ref="G43:N43"/>
    <mergeCell ref="C44:D44"/>
    <mergeCell ref="G44:N44"/>
    <mergeCell ref="K46:L46"/>
    <mergeCell ref="I52:J52"/>
    <mergeCell ref="J55:N55"/>
    <mergeCell ref="F70:G70"/>
    <mergeCell ref="H70:N70"/>
    <mergeCell ref="F71:G71"/>
    <mergeCell ref="H71:N71"/>
    <mergeCell ref="F72:G72"/>
    <mergeCell ref="H72:N72"/>
    <mergeCell ref="F73:G73"/>
    <mergeCell ref="H73:J73"/>
    <mergeCell ref="L73:N73"/>
    <mergeCell ref="C75:D75"/>
    <mergeCell ref="G75:N75"/>
    <mergeCell ref="C76:D76"/>
    <mergeCell ref="G76:N76"/>
    <mergeCell ref="C77:D77"/>
    <mergeCell ref="G77:N77"/>
    <mergeCell ref="C78:D78"/>
    <mergeCell ref="G78:N78"/>
    <mergeCell ref="K80:L80"/>
    <mergeCell ref="I86:J86"/>
    <mergeCell ref="J89:N89"/>
    <mergeCell ref="F105:G105"/>
    <mergeCell ref="H105:N105"/>
    <mergeCell ref="F106:G106"/>
    <mergeCell ref="H106:N106"/>
    <mergeCell ref="F107:G107"/>
    <mergeCell ref="H107:N107"/>
    <mergeCell ref="F108:G108"/>
    <mergeCell ref="H108:J108"/>
    <mergeCell ref="L108:N108"/>
    <mergeCell ref="C110:D110"/>
    <mergeCell ref="G110:N110"/>
    <mergeCell ref="C111:D111"/>
    <mergeCell ref="G111:N111"/>
    <mergeCell ref="C112:D112"/>
    <mergeCell ref="G112:N112"/>
    <mergeCell ref="C113:D113"/>
    <mergeCell ref="G113:N113"/>
    <mergeCell ref="K115:L115"/>
    <mergeCell ref="I121:J121"/>
    <mergeCell ref="J124:N124"/>
    <mergeCell ref="F140:G140"/>
    <mergeCell ref="H140:N140"/>
    <mergeCell ref="F141:G141"/>
    <mergeCell ref="H141:N141"/>
    <mergeCell ref="F142:G142"/>
    <mergeCell ref="H142:N142"/>
    <mergeCell ref="F143:G143"/>
    <mergeCell ref="H143:J143"/>
    <mergeCell ref="L143:N143"/>
    <mergeCell ref="C145:D145"/>
    <mergeCell ref="G145:N145"/>
    <mergeCell ref="C146:D146"/>
    <mergeCell ref="G146:N146"/>
    <mergeCell ref="C147:D147"/>
    <mergeCell ref="G147:N147"/>
    <mergeCell ref="C148:D148"/>
    <mergeCell ref="G148:N148"/>
    <mergeCell ref="K150:L150"/>
    <mergeCell ref="I156:J156"/>
    <mergeCell ref="J159:N159"/>
    <mergeCell ref="F175:G175"/>
    <mergeCell ref="H175:N175"/>
    <mergeCell ref="F176:G176"/>
    <mergeCell ref="H176:N176"/>
    <mergeCell ref="F177:G177"/>
    <mergeCell ref="H177:N177"/>
    <mergeCell ref="F178:G178"/>
    <mergeCell ref="H178:J178"/>
    <mergeCell ref="L178:N178"/>
    <mergeCell ref="C180:D180"/>
    <mergeCell ref="G180:N180"/>
    <mergeCell ref="C181:D181"/>
    <mergeCell ref="G181:N181"/>
    <mergeCell ref="C182:D182"/>
    <mergeCell ref="G182:N182"/>
    <mergeCell ref="C183:D183"/>
    <mergeCell ref="G183:N183"/>
    <mergeCell ref="K185:L185"/>
    <mergeCell ref="I191:J191"/>
    <mergeCell ref="J194:N194"/>
    <mergeCell ref="F209:G209"/>
    <mergeCell ref="H209:N209"/>
    <mergeCell ref="F210:G210"/>
    <mergeCell ref="H210:N210"/>
    <mergeCell ref="F211:G211"/>
    <mergeCell ref="H211:N211"/>
    <mergeCell ref="F212:G212"/>
    <mergeCell ref="H212:J212"/>
    <mergeCell ref="L212:N212"/>
    <mergeCell ref="C214:D214"/>
    <mergeCell ref="G214:N214"/>
    <mergeCell ref="C215:D215"/>
    <mergeCell ref="G215:N215"/>
    <mergeCell ref="C216:D216"/>
    <mergeCell ref="G216:N216"/>
    <mergeCell ref="C217:D217"/>
    <mergeCell ref="G217:N217"/>
    <mergeCell ref="K219:L219"/>
    <mergeCell ref="I225:J225"/>
    <mergeCell ref="J228:N228"/>
    <mergeCell ref="F244:G244"/>
    <mergeCell ref="H244:N244"/>
    <mergeCell ref="F245:G245"/>
    <mergeCell ref="H245:N245"/>
    <mergeCell ref="F246:G246"/>
    <mergeCell ref="H246:N246"/>
    <mergeCell ref="F247:G247"/>
    <mergeCell ref="H247:J247"/>
    <mergeCell ref="L247:N247"/>
    <mergeCell ref="C249:D249"/>
    <mergeCell ref="G249:N249"/>
    <mergeCell ref="C250:D250"/>
    <mergeCell ref="G250:N250"/>
    <mergeCell ref="C251:D251"/>
    <mergeCell ref="G251:N251"/>
    <mergeCell ref="C252:D252"/>
    <mergeCell ref="G252:N252"/>
    <mergeCell ref="K254:L254"/>
    <mergeCell ref="I260:J260"/>
    <mergeCell ref="J263:N263"/>
    <mergeCell ref="F279:G279"/>
    <mergeCell ref="H279:N279"/>
    <mergeCell ref="F280:G280"/>
    <mergeCell ref="H280:N280"/>
    <mergeCell ref="F281:G281"/>
    <mergeCell ref="H281:N281"/>
    <mergeCell ref="F282:G282"/>
    <mergeCell ref="H282:J282"/>
    <mergeCell ref="L282:N282"/>
    <mergeCell ref="C284:D284"/>
    <mergeCell ref="G284:N284"/>
    <mergeCell ref="C285:D285"/>
    <mergeCell ref="G285:N285"/>
    <mergeCell ref="J298:N298"/>
    <mergeCell ref="C286:D286"/>
    <mergeCell ref="G286:N286"/>
    <mergeCell ref="C287:D287"/>
    <mergeCell ref="G287:N287"/>
    <mergeCell ref="K289:L289"/>
    <mergeCell ref="I295:J29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3.421875" style="0" customWidth="1"/>
    <col min="2" max="2" width="5.57421875" style="0" customWidth="1"/>
    <col min="3" max="3" width="15.8515625" style="0" customWidth="1"/>
    <col min="4" max="4" width="10.57421875" style="0" customWidth="1"/>
    <col min="5" max="5" width="10.7109375" style="0" customWidth="1"/>
    <col min="6" max="6" width="11.7109375" style="0" customWidth="1"/>
    <col min="7" max="7" width="11.421875" style="0" customWidth="1"/>
  </cols>
  <sheetData>
    <row r="1" ht="15" thickBot="1"/>
    <row r="2" spans="1:8" ht="17.25">
      <c r="A2" s="1"/>
      <c r="B2" s="2" t="s">
        <v>0</v>
      </c>
      <c r="C2" s="3"/>
      <c r="D2" s="3"/>
      <c r="E2" s="4"/>
      <c r="F2" s="5"/>
      <c r="G2" s="6"/>
      <c r="H2" s="6"/>
    </row>
    <row r="3" spans="1:8" ht="15">
      <c r="A3" s="1"/>
      <c r="B3" s="7" t="s">
        <v>180</v>
      </c>
      <c r="C3" s="8"/>
      <c r="D3" s="8"/>
      <c r="E3" s="9"/>
      <c r="F3" s="5"/>
      <c r="G3" s="6"/>
      <c r="H3" s="6"/>
    </row>
    <row r="4" spans="1:8" ht="15.75" thickBot="1">
      <c r="A4" s="1"/>
      <c r="B4" s="10" t="s">
        <v>181</v>
      </c>
      <c r="C4" s="11"/>
      <c r="D4" s="11"/>
      <c r="E4" s="12"/>
      <c r="F4" s="5"/>
      <c r="G4" s="6"/>
      <c r="H4" s="6"/>
    </row>
    <row r="5" spans="1:8" ht="14.25">
      <c r="A5" s="13"/>
      <c r="B5" s="14"/>
      <c r="C5" s="14"/>
      <c r="D5" s="14"/>
      <c r="E5" s="15"/>
      <c r="F5" s="6"/>
      <c r="G5" s="6"/>
      <c r="H5" s="6"/>
    </row>
    <row r="6" spans="1:8" ht="14.25">
      <c r="A6" s="16"/>
      <c r="B6" s="16" t="s">
        <v>3</v>
      </c>
      <c r="C6" s="16" t="s">
        <v>4</v>
      </c>
      <c r="D6" s="16" t="s">
        <v>5</v>
      </c>
      <c r="E6" s="5"/>
      <c r="F6" s="6"/>
      <c r="G6" s="6"/>
      <c r="H6" s="17"/>
    </row>
    <row r="7" spans="1:8" ht="14.25">
      <c r="A7" s="18" t="s">
        <v>6</v>
      </c>
      <c r="B7" s="18" t="s">
        <v>182</v>
      </c>
      <c r="C7" s="18" t="s">
        <v>8</v>
      </c>
      <c r="D7" s="18" t="s">
        <v>9</v>
      </c>
      <c r="E7" s="19" t="s">
        <v>8</v>
      </c>
      <c r="F7" s="6"/>
      <c r="G7" s="6"/>
      <c r="H7" s="17"/>
    </row>
    <row r="8" spans="1:8" ht="14.25">
      <c r="A8" s="18" t="s">
        <v>10</v>
      </c>
      <c r="B8" s="18"/>
      <c r="C8" s="18"/>
      <c r="D8" s="18"/>
      <c r="E8" s="20"/>
      <c r="F8" s="19" t="s">
        <v>8</v>
      </c>
      <c r="G8" s="6"/>
      <c r="H8" s="17"/>
    </row>
    <row r="9" spans="1:8" ht="14.25">
      <c r="A9" s="16" t="s">
        <v>11</v>
      </c>
      <c r="B9" s="16"/>
      <c r="C9" s="16"/>
      <c r="D9" s="16"/>
      <c r="E9" s="21" t="s">
        <v>32</v>
      </c>
      <c r="F9" s="22" t="s">
        <v>13</v>
      </c>
      <c r="G9" s="5"/>
      <c r="H9" s="17"/>
    </row>
    <row r="10" spans="1:8" ht="14.25">
      <c r="A10" s="16" t="s">
        <v>14</v>
      </c>
      <c r="B10" s="23" t="s">
        <v>15</v>
      </c>
      <c r="C10" s="23" t="s">
        <v>32</v>
      </c>
      <c r="D10" s="23" t="s">
        <v>109</v>
      </c>
      <c r="E10" s="24"/>
      <c r="F10" s="1"/>
      <c r="G10" s="21" t="s">
        <v>22</v>
      </c>
      <c r="H10" s="25"/>
    </row>
    <row r="11" spans="1:8" ht="14.25">
      <c r="A11" s="18" t="s">
        <v>17</v>
      </c>
      <c r="B11" s="26" t="s">
        <v>18</v>
      </c>
      <c r="C11" s="26" t="s">
        <v>12</v>
      </c>
      <c r="D11" s="26" t="s">
        <v>16</v>
      </c>
      <c r="E11" s="19" t="s">
        <v>12</v>
      </c>
      <c r="F11" s="1"/>
      <c r="G11" s="22" t="s">
        <v>134</v>
      </c>
      <c r="H11" s="25"/>
    </row>
    <row r="12" spans="1:8" ht="14.25">
      <c r="A12" s="18" t="s">
        <v>21</v>
      </c>
      <c r="B12" s="18"/>
      <c r="C12" s="18"/>
      <c r="D12" s="18"/>
      <c r="E12" s="20"/>
      <c r="F12" s="21" t="s">
        <v>22</v>
      </c>
      <c r="G12" s="5"/>
      <c r="H12" s="17"/>
    </row>
    <row r="13" spans="1:8" ht="14.25">
      <c r="A13" s="16" t="s">
        <v>23</v>
      </c>
      <c r="B13" s="16"/>
      <c r="C13" s="16"/>
      <c r="D13" s="16"/>
      <c r="E13" s="21" t="s">
        <v>22</v>
      </c>
      <c r="F13" s="27" t="s">
        <v>24</v>
      </c>
      <c r="G13" s="6"/>
      <c r="H13" s="17"/>
    </row>
    <row r="14" spans="1:8" ht="14.25">
      <c r="A14" s="16" t="s">
        <v>25</v>
      </c>
      <c r="B14" s="16" t="s">
        <v>183</v>
      </c>
      <c r="C14" s="16" t="s">
        <v>22</v>
      </c>
      <c r="D14" s="16" t="s">
        <v>27</v>
      </c>
      <c r="E14" s="24"/>
      <c r="F14" s="6"/>
      <c r="G14" s="6"/>
      <c r="H14" s="17"/>
    </row>
    <row r="15" spans="1:8" ht="14.25">
      <c r="A15" s="28"/>
      <c r="B15" s="28"/>
      <c r="C15" s="28"/>
      <c r="D15" s="28"/>
      <c r="E15" s="29"/>
      <c r="F15" s="29"/>
      <c r="G15" s="29"/>
      <c r="H15" s="30"/>
    </row>
    <row r="16" ht="14.25">
      <c r="C16" t="s">
        <v>28</v>
      </c>
    </row>
    <row r="18" spans="3:4" ht="14.25">
      <c r="C18" s="31" t="s">
        <v>29</v>
      </c>
      <c r="D18" s="32" t="s">
        <v>19</v>
      </c>
    </row>
    <row r="19" spans="3:4" ht="14.25">
      <c r="C19" s="31" t="s">
        <v>19</v>
      </c>
      <c r="D19" s="34" t="s">
        <v>24</v>
      </c>
    </row>
    <row r="22" ht="14.25">
      <c r="C22" t="s">
        <v>31</v>
      </c>
    </row>
    <row r="24" spans="3:4" ht="14.25">
      <c r="C24" s="31" t="s">
        <v>30</v>
      </c>
      <c r="D24" s="114" t="s">
        <v>30</v>
      </c>
    </row>
    <row r="25" spans="3:4" ht="14.25">
      <c r="C25" s="31" t="s">
        <v>33</v>
      </c>
      <c r="D25" s="115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N164"/>
  <sheetViews>
    <sheetView zoomScalePageLayoutView="0" workbookViewId="0" topLeftCell="A1">
      <selection activeCell="S35" sqref="S35"/>
    </sheetView>
  </sheetViews>
  <sheetFormatPr defaultColWidth="9.140625" defaultRowHeight="15"/>
  <cols>
    <col min="2" max="2" width="5.8515625" style="0" customWidth="1"/>
    <col min="3" max="3" width="12.7109375" style="0" customWidth="1"/>
    <col min="4" max="4" width="18.00390625" style="0" customWidth="1"/>
    <col min="5" max="5" width="0.13671875" style="0" customWidth="1"/>
    <col min="6" max="6" width="7.140625" style="0" customWidth="1"/>
    <col min="7" max="7" width="7.421875" style="0" customWidth="1"/>
    <col min="8" max="8" width="7.00390625" style="0" customWidth="1"/>
    <col min="9" max="9" width="6.421875" style="0" customWidth="1"/>
    <col min="10" max="11" width="6.8515625" style="0" customWidth="1"/>
    <col min="12" max="12" width="6.7109375" style="0" customWidth="1"/>
    <col min="13" max="14" width="6.8515625" style="0" customWidth="1"/>
  </cols>
  <sheetData>
    <row r="2" ht="14.25">
      <c r="C2" t="s">
        <v>34</v>
      </c>
    </row>
    <row r="3" ht="15" thickBot="1"/>
    <row r="4" spans="2:14" ht="15.75" thickTop="1">
      <c r="B4" s="35"/>
      <c r="C4" s="36"/>
      <c r="D4" s="37"/>
      <c r="E4" s="37"/>
      <c r="F4" s="155" t="s">
        <v>35</v>
      </c>
      <c r="G4" s="155"/>
      <c r="H4" s="156" t="s">
        <v>36</v>
      </c>
      <c r="I4" s="156"/>
      <c r="J4" s="156"/>
      <c r="K4" s="156"/>
      <c r="L4" s="156"/>
      <c r="M4" s="156"/>
      <c r="N4" s="156"/>
    </row>
    <row r="5" spans="2:14" ht="15">
      <c r="B5" s="38"/>
      <c r="C5" s="39"/>
      <c r="D5" s="40"/>
      <c r="E5" s="41"/>
      <c r="F5" s="157" t="s">
        <v>37</v>
      </c>
      <c r="G5" s="157"/>
      <c r="H5" s="158" t="s">
        <v>38</v>
      </c>
      <c r="I5" s="158"/>
      <c r="J5" s="158"/>
      <c r="K5" s="158"/>
      <c r="L5" s="158"/>
      <c r="M5" s="158"/>
      <c r="N5" s="158"/>
    </row>
    <row r="6" spans="2:14" ht="15">
      <c r="B6" s="42"/>
      <c r="C6" s="43"/>
      <c r="D6" s="41"/>
      <c r="E6" s="41"/>
      <c r="F6" s="159" t="s">
        <v>39</v>
      </c>
      <c r="G6" s="159"/>
      <c r="H6" s="160" t="s">
        <v>141</v>
      </c>
      <c r="I6" s="160"/>
      <c r="J6" s="160"/>
      <c r="K6" s="160"/>
      <c r="L6" s="160"/>
      <c r="M6" s="160"/>
      <c r="N6" s="160"/>
    </row>
    <row r="7" spans="2:14" ht="21" thickBot="1">
      <c r="B7" s="44"/>
      <c r="C7" s="45" t="s">
        <v>41</v>
      </c>
      <c r="D7" s="46"/>
      <c r="E7" s="41"/>
      <c r="F7" s="161" t="s">
        <v>42</v>
      </c>
      <c r="G7" s="161"/>
      <c r="H7" s="162">
        <v>42819</v>
      </c>
      <c r="I7" s="162"/>
      <c r="J7" s="162"/>
      <c r="K7" s="47" t="s">
        <v>43</v>
      </c>
      <c r="L7" s="163"/>
      <c r="M7" s="163"/>
      <c r="N7" s="163"/>
    </row>
    <row r="8" spans="2:14" ht="15.75" thickTop="1">
      <c r="B8" s="48"/>
      <c r="C8" s="49"/>
      <c r="D8" s="41"/>
      <c r="E8" s="41"/>
      <c r="F8" s="50"/>
      <c r="G8" s="49"/>
      <c r="H8" s="49"/>
      <c r="I8" s="51"/>
      <c r="J8" s="52"/>
      <c r="K8" s="53"/>
      <c r="L8" s="53"/>
      <c r="M8" s="53"/>
      <c r="N8" s="54"/>
    </row>
    <row r="9" spans="2:14" ht="15.75" thickBot="1">
      <c r="B9" s="55" t="s">
        <v>45</v>
      </c>
      <c r="C9" s="164" t="s">
        <v>8</v>
      </c>
      <c r="D9" s="164"/>
      <c r="E9" s="56"/>
      <c r="F9" s="57" t="s">
        <v>46</v>
      </c>
      <c r="G9" s="165" t="s">
        <v>32</v>
      </c>
      <c r="H9" s="165"/>
      <c r="I9" s="165"/>
      <c r="J9" s="165"/>
      <c r="K9" s="165"/>
      <c r="L9" s="165"/>
      <c r="M9" s="165"/>
      <c r="N9" s="165"/>
    </row>
    <row r="10" spans="2:14" ht="14.25">
      <c r="B10" s="58" t="s">
        <v>47</v>
      </c>
      <c r="C10" s="166" t="s">
        <v>174</v>
      </c>
      <c r="D10" s="167"/>
      <c r="E10" s="59"/>
      <c r="F10" s="60" t="s">
        <v>49</v>
      </c>
      <c r="G10" s="168" t="s">
        <v>167</v>
      </c>
      <c r="H10" s="169"/>
      <c r="I10" s="169"/>
      <c r="J10" s="169"/>
      <c r="K10" s="169"/>
      <c r="L10" s="169"/>
      <c r="M10" s="169"/>
      <c r="N10" s="169"/>
    </row>
    <row r="11" spans="2:14" ht="14.25">
      <c r="B11" s="61" t="s">
        <v>51</v>
      </c>
      <c r="C11" s="170" t="s">
        <v>48</v>
      </c>
      <c r="D11" s="171"/>
      <c r="E11" s="59"/>
      <c r="F11" s="62" t="s">
        <v>53</v>
      </c>
      <c r="G11" s="172" t="s">
        <v>168</v>
      </c>
      <c r="H11" s="173"/>
      <c r="I11" s="173"/>
      <c r="J11" s="173"/>
      <c r="K11" s="173"/>
      <c r="L11" s="173"/>
      <c r="M11" s="173"/>
      <c r="N11" s="173"/>
    </row>
    <row r="12" spans="2:14" ht="14.25">
      <c r="B12" s="61" t="s">
        <v>55</v>
      </c>
      <c r="C12" s="170" t="s">
        <v>175</v>
      </c>
      <c r="D12" s="171"/>
      <c r="E12" s="59"/>
      <c r="F12" s="63" t="s">
        <v>57</v>
      </c>
      <c r="G12" s="172" t="s">
        <v>94</v>
      </c>
      <c r="H12" s="173"/>
      <c r="I12" s="173"/>
      <c r="J12" s="173"/>
      <c r="K12" s="173"/>
      <c r="L12" s="173"/>
      <c r="M12" s="173"/>
      <c r="N12" s="173"/>
    </row>
    <row r="13" spans="2:14" ht="15">
      <c r="B13" s="64"/>
      <c r="C13" s="41"/>
      <c r="D13" s="41"/>
      <c r="E13" s="41"/>
      <c r="F13" s="50"/>
      <c r="G13" s="65"/>
      <c r="H13" s="65"/>
      <c r="I13" s="65"/>
      <c r="J13" s="41"/>
      <c r="K13" s="41"/>
      <c r="L13" s="41"/>
      <c r="M13" s="66"/>
      <c r="N13" s="67"/>
    </row>
    <row r="14" spans="2:14" ht="15.75" thickBot="1">
      <c r="B14" s="68" t="s">
        <v>59</v>
      </c>
      <c r="C14" s="41"/>
      <c r="D14" s="41"/>
      <c r="E14" s="41"/>
      <c r="F14" s="69" t="s">
        <v>60</v>
      </c>
      <c r="G14" s="69" t="s">
        <v>61</v>
      </c>
      <c r="H14" s="69" t="s">
        <v>62</v>
      </c>
      <c r="I14" s="69" t="s">
        <v>63</v>
      </c>
      <c r="J14" s="69" t="s">
        <v>64</v>
      </c>
      <c r="K14" s="174" t="s">
        <v>65</v>
      </c>
      <c r="L14" s="174"/>
      <c r="M14" s="69" t="s">
        <v>66</v>
      </c>
      <c r="N14" s="70" t="s">
        <v>67</v>
      </c>
    </row>
    <row r="15" spans="2:14" ht="15" thickBot="1">
      <c r="B15" s="71" t="s">
        <v>68</v>
      </c>
      <c r="C15" s="72" t="str">
        <f>IF(C10&gt;"",C10,"")</f>
        <v>Naumi Alex</v>
      </c>
      <c r="D15" s="72" t="str">
        <f>IF(G10&gt;"",G10,"")</f>
        <v>Niemitalo Juho</v>
      </c>
      <c r="E15" s="73"/>
      <c r="F15" s="74">
        <v>2</v>
      </c>
      <c r="G15" s="74">
        <v>5</v>
      </c>
      <c r="H15" s="74">
        <v>2</v>
      </c>
      <c r="I15" s="74"/>
      <c r="J15" s="74"/>
      <c r="K15" s="75">
        <f>IF(ISBLANK(F15),"",COUNTIF(F15:J15,"&gt;=0"))</f>
        <v>3</v>
      </c>
      <c r="L15" s="76">
        <f>IF(ISBLANK(F15),"",(IF(LEFT(F15,1)="-",1,0)+IF(LEFT(G15,1)="-",1,0)+IF(LEFT(H15,1)="-",1,0)+IF(LEFT(I15,1)="-",1,0)+IF(LEFT(J15,1)="-",1,0)))</f>
        <v>0</v>
      </c>
      <c r="M15" s="77">
        <f aca="true" t="shared" si="0" ref="M15:N19">IF(K15=3,1,"")</f>
        <v>1</v>
      </c>
      <c r="N15" s="77">
        <f t="shared" si="0"/>
      </c>
    </row>
    <row r="16" spans="2:14" ht="15" thickBot="1">
      <c r="B16" s="78" t="s">
        <v>69</v>
      </c>
      <c r="C16" s="72" t="str">
        <f>IF(C11&gt;"",C11,"")</f>
        <v>Khosravi Sam</v>
      </c>
      <c r="D16" s="72" t="str">
        <f>IF(G11&gt;"",G11,"")</f>
        <v>Tuuttila Juhana</v>
      </c>
      <c r="E16" s="79"/>
      <c r="F16" s="80">
        <v>12</v>
      </c>
      <c r="G16" s="81">
        <v>5</v>
      </c>
      <c r="H16" s="81">
        <v>-8</v>
      </c>
      <c r="I16" s="81">
        <v>-7</v>
      </c>
      <c r="J16" s="81">
        <v>-3</v>
      </c>
      <c r="K16" s="75">
        <f>IF(ISBLANK(F16),"",COUNTIF(F16:J16,"&gt;=0"))</f>
        <v>2</v>
      </c>
      <c r="L16" s="76">
        <f>IF(ISBLANK(F16),"",(IF(LEFT(F16,1)="-",1,0)+IF(LEFT(G16,1)="-",1,0)+IF(LEFT(H16,1)="-",1,0)+IF(LEFT(I16,1)="-",1,0)+IF(LEFT(J16,1)="-",1,0)))</f>
        <v>3</v>
      </c>
      <c r="M16" s="77">
        <f t="shared" si="0"/>
      </c>
      <c r="N16" s="77">
        <f t="shared" si="0"/>
        <v>1</v>
      </c>
    </row>
    <row r="17" spans="2:14" ht="15" thickBot="1">
      <c r="B17" s="82" t="s">
        <v>70</v>
      </c>
      <c r="C17" s="72" t="str">
        <f>IF(C12&gt;"",C12,"")</f>
        <v>Kanasuo Esa</v>
      </c>
      <c r="D17" s="72" t="str">
        <f>IF(G12&gt;"",G12,"")</f>
        <v>Kujala Henri</v>
      </c>
      <c r="E17" s="83"/>
      <c r="F17" s="80">
        <v>8</v>
      </c>
      <c r="G17" s="84">
        <v>7</v>
      </c>
      <c r="H17" s="80">
        <v>7</v>
      </c>
      <c r="I17" s="80"/>
      <c r="J17" s="80"/>
      <c r="K17" s="75">
        <f>IF(ISBLANK(F17),"",COUNTIF(F17:J17,"&gt;=0"))</f>
        <v>3</v>
      </c>
      <c r="L17" s="76">
        <f>IF(ISBLANK(F17),"",(IF(LEFT(F17,1)="-",1,0)+IF(LEFT(G17,1)="-",1,0)+IF(LEFT(H17,1)="-",1,0)+IF(LEFT(I17,1)="-",1,0)+IF(LEFT(J17,1)="-",1,0)))</f>
        <v>0</v>
      </c>
      <c r="M17" s="77">
        <f t="shared" si="0"/>
        <v>1</v>
      </c>
      <c r="N17" s="77">
        <f t="shared" si="0"/>
      </c>
    </row>
    <row r="18" spans="2:14" ht="15" thickBot="1">
      <c r="B18" s="85" t="s">
        <v>71</v>
      </c>
      <c r="C18" s="72" t="str">
        <f>IF(C10&gt;"",C10,"")</f>
        <v>Naumi Alex</v>
      </c>
      <c r="D18" s="72" t="str">
        <f>IF(G11&gt;"",G11,"")</f>
        <v>Tuuttila Juhana</v>
      </c>
      <c r="E18" s="86"/>
      <c r="F18" s="87">
        <v>8</v>
      </c>
      <c r="G18" s="88">
        <v>1</v>
      </c>
      <c r="H18" s="87">
        <v>9</v>
      </c>
      <c r="I18" s="87"/>
      <c r="J18" s="87"/>
      <c r="K18" s="75">
        <f>IF(ISBLANK(F18),"",COUNTIF(F18:J18,"&gt;=0"))</f>
        <v>3</v>
      </c>
      <c r="L18" s="76">
        <f>IF(ISBLANK(F18),"",(IF(LEFT(F18,1)="-",1,0)+IF(LEFT(G18,1)="-",1,0)+IF(LEFT(H18,1)="-",1,0)+IF(LEFT(I18,1)="-",1,0)+IF(LEFT(J18,1)="-",1,0)))</f>
        <v>0</v>
      </c>
      <c r="M18" s="77">
        <f t="shared" si="0"/>
        <v>1</v>
      </c>
      <c r="N18" s="77">
        <f t="shared" si="0"/>
      </c>
    </row>
    <row r="19" spans="2:14" ht="14.25">
      <c r="B19" s="78" t="s">
        <v>72</v>
      </c>
      <c r="C19" s="72" t="str">
        <f>IF(C11&gt;"",C11,"")</f>
        <v>Khosravi Sam</v>
      </c>
      <c r="D19" s="72" t="str">
        <f>IF(G10&gt;"",G10,"")</f>
        <v>Niemitalo Juho</v>
      </c>
      <c r="E19" s="79"/>
      <c r="F19" s="81"/>
      <c r="G19" s="89"/>
      <c r="H19" s="81"/>
      <c r="I19" s="81"/>
      <c r="J19" s="81"/>
      <c r="K19" s="75">
        <f>IF(ISBLANK(F19),"",COUNTIF(F19:J19,"&gt;=0"))</f>
      </c>
      <c r="L19" s="76">
        <f>IF(ISBLANK(F19),"",(IF(LEFT(F19,1)="-",1,0)+IF(LEFT(G19,1)="-",1,0)+IF(LEFT(H19,1)="-",1,0)+IF(LEFT(I19,1)="-",1,0)+IF(LEFT(J19,1)="-",1,0)))</f>
      </c>
      <c r="M19" s="77">
        <f t="shared" si="0"/>
      </c>
      <c r="N19" s="77">
        <f t="shared" si="0"/>
      </c>
    </row>
    <row r="20" spans="2:14" ht="15">
      <c r="B20" s="64"/>
      <c r="C20" s="41"/>
      <c r="D20" s="41"/>
      <c r="E20" s="41"/>
      <c r="F20" s="41"/>
      <c r="G20" s="41"/>
      <c r="H20" s="41"/>
      <c r="I20" s="175" t="s">
        <v>73</v>
      </c>
      <c r="J20" s="175"/>
      <c r="K20" s="90">
        <f>SUM(K15:K19)</f>
        <v>11</v>
      </c>
      <c r="L20" s="90">
        <f>SUM(L15:L19)</f>
        <v>3</v>
      </c>
      <c r="M20" s="90">
        <f>SUM(M15:M19)</f>
        <v>3</v>
      </c>
      <c r="N20" s="90">
        <f>SUM(N15:N19)</f>
        <v>1</v>
      </c>
    </row>
    <row r="21" spans="2:14" ht="15">
      <c r="B21" s="91" t="s">
        <v>74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92"/>
    </row>
    <row r="22" spans="2:14" ht="15">
      <c r="B22" s="93" t="s">
        <v>75</v>
      </c>
      <c r="C22" s="94"/>
      <c r="D22" s="94" t="s">
        <v>76</v>
      </c>
      <c r="E22" s="39"/>
      <c r="F22" s="94"/>
      <c r="G22" s="94" t="s">
        <v>77</v>
      </c>
      <c r="H22" s="39"/>
      <c r="I22" s="94"/>
      <c r="J22" s="95" t="s">
        <v>78</v>
      </c>
      <c r="K22" s="46"/>
      <c r="L22" s="41"/>
      <c r="M22" s="41"/>
      <c r="N22" s="92"/>
    </row>
    <row r="23" spans="2:14" ht="18" thickBot="1">
      <c r="B23" s="64"/>
      <c r="C23" s="41"/>
      <c r="D23" s="41"/>
      <c r="E23" s="41"/>
      <c r="F23" s="41"/>
      <c r="G23" s="41"/>
      <c r="H23" s="41"/>
      <c r="I23" s="41"/>
      <c r="J23" s="176" t="str">
        <f>IF(M20=3,C9,IF(N20=3,G9,""))</f>
        <v>KoKa 1</v>
      </c>
      <c r="K23" s="176"/>
      <c r="L23" s="176"/>
      <c r="M23" s="176"/>
      <c r="N23" s="176"/>
    </row>
    <row r="24" spans="2:14" ht="18" thickBot="1">
      <c r="B24" s="96"/>
      <c r="C24" s="97"/>
      <c r="D24" s="97"/>
      <c r="E24" s="97"/>
      <c r="F24" s="97"/>
      <c r="G24" s="97"/>
      <c r="H24" s="97"/>
      <c r="I24" s="97"/>
      <c r="J24" s="98"/>
      <c r="K24" s="98"/>
      <c r="L24" s="98"/>
      <c r="M24" s="98"/>
      <c r="N24" s="99"/>
    </row>
    <row r="25" ht="15" thickTop="1"/>
    <row r="37" ht="14.25">
      <c r="C37" t="s">
        <v>79</v>
      </c>
    </row>
    <row r="38" ht="15" thickBot="1"/>
    <row r="39" spans="2:14" ht="15.75" thickTop="1">
      <c r="B39" s="35"/>
      <c r="C39" s="36"/>
      <c r="D39" s="37"/>
      <c r="E39" s="37"/>
      <c r="F39" s="155" t="s">
        <v>35</v>
      </c>
      <c r="G39" s="155"/>
      <c r="H39" s="156" t="s">
        <v>36</v>
      </c>
      <c r="I39" s="156"/>
      <c r="J39" s="156"/>
      <c r="K39" s="156"/>
      <c r="L39" s="156"/>
      <c r="M39" s="156"/>
      <c r="N39" s="156"/>
    </row>
    <row r="40" spans="2:14" ht="15">
      <c r="B40" s="38"/>
      <c r="C40" s="39"/>
      <c r="D40" s="40"/>
      <c r="E40" s="41"/>
      <c r="F40" s="157" t="s">
        <v>37</v>
      </c>
      <c r="G40" s="157"/>
      <c r="H40" s="158" t="s">
        <v>38</v>
      </c>
      <c r="I40" s="158"/>
      <c r="J40" s="158"/>
      <c r="K40" s="158"/>
      <c r="L40" s="158"/>
      <c r="M40" s="158"/>
      <c r="N40" s="158"/>
    </row>
    <row r="41" spans="2:14" ht="15">
      <c r="B41" s="42"/>
      <c r="C41" s="43"/>
      <c r="D41" s="41"/>
      <c r="E41" s="41"/>
      <c r="F41" s="159" t="s">
        <v>39</v>
      </c>
      <c r="G41" s="159"/>
      <c r="H41" s="160" t="s">
        <v>141</v>
      </c>
      <c r="I41" s="160"/>
      <c r="J41" s="160"/>
      <c r="K41" s="160"/>
      <c r="L41" s="160"/>
      <c r="M41" s="160"/>
      <c r="N41" s="160"/>
    </row>
    <row r="42" spans="2:14" ht="21" thickBot="1">
      <c r="B42" s="44"/>
      <c r="C42" s="45" t="s">
        <v>41</v>
      </c>
      <c r="D42" s="46"/>
      <c r="E42" s="41"/>
      <c r="F42" s="161" t="s">
        <v>42</v>
      </c>
      <c r="G42" s="161"/>
      <c r="H42" s="162">
        <v>42819</v>
      </c>
      <c r="I42" s="162"/>
      <c r="J42" s="162"/>
      <c r="K42" s="47" t="s">
        <v>43</v>
      </c>
      <c r="L42" s="163"/>
      <c r="M42" s="163"/>
      <c r="N42" s="163"/>
    </row>
    <row r="43" spans="2:14" ht="15.75" thickTop="1">
      <c r="B43" s="48"/>
      <c r="C43" s="49"/>
      <c r="D43" s="41"/>
      <c r="E43" s="41"/>
      <c r="F43" s="50"/>
      <c r="G43" s="49"/>
      <c r="H43" s="49"/>
      <c r="I43" s="51"/>
      <c r="J43" s="52"/>
      <c r="K43" s="53"/>
      <c r="L43" s="53"/>
      <c r="M43" s="53"/>
      <c r="N43" s="54"/>
    </row>
    <row r="44" spans="2:14" ht="15.75" thickBot="1">
      <c r="B44" s="55" t="s">
        <v>45</v>
      </c>
      <c r="C44" s="164" t="s">
        <v>22</v>
      </c>
      <c r="D44" s="164"/>
      <c r="E44" s="56"/>
      <c r="F44" s="57" t="s">
        <v>46</v>
      </c>
      <c r="G44" s="165" t="s">
        <v>12</v>
      </c>
      <c r="H44" s="165"/>
      <c r="I44" s="165"/>
      <c r="J44" s="165"/>
      <c r="K44" s="165"/>
      <c r="L44" s="165"/>
      <c r="M44" s="165"/>
      <c r="N44" s="165"/>
    </row>
    <row r="45" spans="2:14" ht="14.25">
      <c r="B45" s="58" t="s">
        <v>47</v>
      </c>
      <c r="C45" s="166" t="s">
        <v>176</v>
      </c>
      <c r="D45" s="167"/>
      <c r="E45" s="59"/>
      <c r="F45" s="60" t="s">
        <v>49</v>
      </c>
      <c r="G45" s="168" t="s">
        <v>54</v>
      </c>
      <c r="H45" s="169"/>
      <c r="I45" s="169"/>
      <c r="J45" s="169"/>
      <c r="K45" s="169"/>
      <c r="L45" s="169"/>
      <c r="M45" s="169"/>
      <c r="N45" s="169"/>
    </row>
    <row r="46" spans="2:14" ht="14.25">
      <c r="B46" s="61" t="s">
        <v>51</v>
      </c>
      <c r="C46" s="170" t="s">
        <v>177</v>
      </c>
      <c r="D46" s="171"/>
      <c r="E46" s="59"/>
      <c r="F46" s="62" t="s">
        <v>53</v>
      </c>
      <c r="G46" s="172" t="s">
        <v>170</v>
      </c>
      <c r="H46" s="173"/>
      <c r="I46" s="173"/>
      <c r="J46" s="173"/>
      <c r="K46" s="173"/>
      <c r="L46" s="173"/>
      <c r="M46" s="173"/>
      <c r="N46" s="173"/>
    </row>
    <row r="47" spans="2:14" ht="14.25">
      <c r="B47" s="61" t="s">
        <v>55</v>
      </c>
      <c r="C47" s="170" t="s">
        <v>83</v>
      </c>
      <c r="D47" s="171"/>
      <c r="E47" s="59"/>
      <c r="F47" s="63" t="s">
        <v>57</v>
      </c>
      <c r="G47" s="172" t="s">
        <v>50</v>
      </c>
      <c r="H47" s="173"/>
      <c r="I47" s="173"/>
      <c r="J47" s="173"/>
      <c r="K47" s="173"/>
      <c r="L47" s="173"/>
      <c r="M47" s="173"/>
      <c r="N47" s="173"/>
    </row>
    <row r="48" spans="2:14" ht="15">
      <c r="B48" s="64"/>
      <c r="C48" s="41"/>
      <c r="D48" s="41"/>
      <c r="E48" s="41"/>
      <c r="F48" s="50"/>
      <c r="G48" s="65"/>
      <c r="H48" s="65"/>
      <c r="I48" s="65"/>
      <c r="J48" s="41"/>
      <c r="K48" s="41"/>
      <c r="L48" s="41"/>
      <c r="M48" s="66"/>
      <c r="N48" s="67"/>
    </row>
    <row r="49" spans="2:14" ht="15.75" thickBot="1">
      <c r="B49" s="68" t="s">
        <v>59</v>
      </c>
      <c r="C49" s="41"/>
      <c r="D49" s="41"/>
      <c r="E49" s="41"/>
      <c r="F49" s="69" t="s">
        <v>60</v>
      </c>
      <c r="G49" s="69" t="s">
        <v>61</v>
      </c>
      <c r="H49" s="69" t="s">
        <v>62</v>
      </c>
      <c r="I49" s="69" t="s">
        <v>63</v>
      </c>
      <c r="J49" s="69" t="s">
        <v>64</v>
      </c>
      <c r="K49" s="174" t="s">
        <v>65</v>
      </c>
      <c r="L49" s="174"/>
      <c r="M49" s="69" t="s">
        <v>66</v>
      </c>
      <c r="N49" s="70" t="s">
        <v>67</v>
      </c>
    </row>
    <row r="50" spans="2:14" ht="15" thickBot="1">
      <c r="B50" s="71" t="s">
        <v>68</v>
      </c>
      <c r="C50" s="72" t="str">
        <f>IF(C45&gt;"",C45,"")</f>
        <v>Pihkala Arttu</v>
      </c>
      <c r="D50" s="72" t="str">
        <f>IF(G45&gt;"",G45,"")</f>
        <v>Laine Aleksi</v>
      </c>
      <c r="E50" s="73"/>
      <c r="F50" s="74">
        <v>4</v>
      </c>
      <c r="G50" s="74">
        <v>3</v>
      </c>
      <c r="H50" s="74">
        <v>7</v>
      </c>
      <c r="I50" s="74"/>
      <c r="J50" s="74"/>
      <c r="K50" s="75">
        <f>IF(ISBLANK(F50),"",COUNTIF(F50:J50,"&gt;=0"))</f>
        <v>3</v>
      </c>
      <c r="L50" s="76">
        <f>IF(ISBLANK(F50),"",(IF(LEFT(F50,1)="-",1,0)+IF(LEFT(G50,1)="-",1,0)+IF(LEFT(H50,1)="-",1,0)+IF(LEFT(I50,1)="-",1,0)+IF(LEFT(J50,1)="-",1,0)))</f>
        <v>0</v>
      </c>
      <c r="M50" s="77">
        <f aca="true" t="shared" si="1" ref="M50:N54">IF(K50=3,1,"")</f>
        <v>1</v>
      </c>
      <c r="N50" s="77">
        <f t="shared" si="1"/>
      </c>
    </row>
    <row r="51" spans="2:14" ht="15" thickBot="1">
      <c r="B51" s="78" t="s">
        <v>69</v>
      </c>
      <c r="C51" s="72" t="str">
        <f>IF(C46&gt;"",C46,"")</f>
        <v>LI Sam</v>
      </c>
      <c r="D51" s="72" t="str">
        <f>IF(G46&gt;"",G46,"")</f>
        <v>Mattila Matias</v>
      </c>
      <c r="E51" s="79"/>
      <c r="F51" s="80">
        <v>3</v>
      </c>
      <c r="G51" s="81">
        <v>6</v>
      </c>
      <c r="H51" s="81">
        <v>1</v>
      </c>
      <c r="I51" s="81"/>
      <c r="J51" s="81"/>
      <c r="K51" s="75">
        <f>IF(ISBLANK(F51),"",COUNTIF(F51:J51,"&gt;=0"))</f>
        <v>3</v>
      </c>
      <c r="L51" s="76">
        <f>IF(ISBLANK(F51),"",(IF(LEFT(F51,1)="-",1,0)+IF(LEFT(G51,1)="-",1,0)+IF(LEFT(H51,1)="-",1,0)+IF(LEFT(I51,1)="-",1,0)+IF(LEFT(J51,1)="-",1,0)))</f>
        <v>0</v>
      </c>
      <c r="M51" s="77">
        <f t="shared" si="1"/>
        <v>1</v>
      </c>
      <c r="N51" s="77">
        <f t="shared" si="1"/>
      </c>
    </row>
    <row r="52" spans="2:14" ht="15" thickBot="1">
      <c r="B52" s="82" t="s">
        <v>70</v>
      </c>
      <c r="C52" s="72" t="str">
        <f>IF(C47&gt;"",C47,"")</f>
        <v>Räsänen Aleksi</v>
      </c>
      <c r="D52" s="72" t="str">
        <f>IF(G47&gt;"",G47,"")</f>
        <v>Taavela Juuso</v>
      </c>
      <c r="E52" s="83"/>
      <c r="F52" s="80">
        <v>6</v>
      </c>
      <c r="G52" s="84">
        <v>4</v>
      </c>
      <c r="H52" s="80">
        <v>6</v>
      </c>
      <c r="I52" s="80"/>
      <c r="J52" s="80"/>
      <c r="K52" s="75">
        <f>IF(ISBLANK(F52),"",COUNTIF(F52:J52,"&gt;=0"))</f>
        <v>3</v>
      </c>
      <c r="L52" s="76">
        <f>IF(ISBLANK(F52),"",(IF(LEFT(F52,1)="-",1,0)+IF(LEFT(G52,1)="-",1,0)+IF(LEFT(H52,1)="-",1,0)+IF(LEFT(I52,1)="-",1,0)+IF(LEFT(J52,1)="-",1,0)))</f>
        <v>0</v>
      </c>
      <c r="M52" s="77">
        <f t="shared" si="1"/>
        <v>1</v>
      </c>
      <c r="N52" s="77">
        <f t="shared" si="1"/>
      </c>
    </row>
    <row r="53" spans="2:14" ht="15" thickBot="1">
      <c r="B53" s="85" t="s">
        <v>71</v>
      </c>
      <c r="C53" s="72" t="str">
        <f>IF(C45&gt;"",C45,"")</f>
        <v>Pihkala Arttu</v>
      </c>
      <c r="D53" s="72" t="str">
        <f>IF(G46&gt;"",G46,"")</f>
        <v>Mattila Matias</v>
      </c>
      <c r="E53" s="86"/>
      <c r="F53" s="87"/>
      <c r="G53" s="88"/>
      <c r="H53" s="87"/>
      <c r="I53" s="87"/>
      <c r="J53" s="87"/>
      <c r="K53" s="75">
        <f>IF(ISBLANK(F53),"",COUNTIF(F53:J53,"&gt;=0"))</f>
      </c>
      <c r="L53" s="76">
        <f>IF(ISBLANK(F53),"",(IF(LEFT(F53,1)="-",1,0)+IF(LEFT(G53,1)="-",1,0)+IF(LEFT(H53,1)="-",1,0)+IF(LEFT(I53,1)="-",1,0)+IF(LEFT(J53,1)="-",1,0)))</f>
      </c>
      <c r="M53" s="77">
        <f t="shared" si="1"/>
      </c>
      <c r="N53" s="77">
        <f t="shared" si="1"/>
      </c>
    </row>
    <row r="54" spans="2:14" ht="14.25">
      <c r="B54" s="78" t="s">
        <v>72</v>
      </c>
      <c r="C54" s="72" t="str">
        <f>IF(C46&gt;"",C46,"")</f>
        <v>LI Sam</v>
      </c>
      <c r="D54" s="72" t="str">
        <f>IF(G45&gt;"",G45,"")</f>
        <v>Laine Aleksi</v>
      </c>
      <c r="E54" s="79"/>
      <c r="F54" s="81"/>
      <c r="G54" s="89"/>
      <c r="H54" s="81"/>
      <c r="I54" s="81"/>
      <c r="J54" s="81"/>
      <c r="K54" s="75">
        <f>IF(ISBLANK(F54),"",COUNTIF(F54:J54,"&gt;=0"))</f>
      </c>
      <c r="L54" s="76">
        <f>IF(ISBLANK(F54),"",(IF(LEFT(F54,1)="-",1,0)+IF(LEFT(G54,1)="-",1,0)+IF(LEFT(H54,1)="-",1,0)+IF(LEFT(I54,1)="-",1,0)+IF(LEFT(J54,1)="-",1,0)))</f>
      </c>
      <c r="M54" s="77">
        <f t="shared" si="1"/>
      </c>
      <c r="N54" s="77">
        <f t="shared" si="1"/>
      </c>
    </row>
    <row r="55" spans="2:14" ht="15">
      <c r="B55" s="64"/>
      <c r="C55" s="41"/>
      <c r="D55" s="41"/>
      <c r="E55" s="41"/>
      <c r="F55" s="41"/>
      <c r="G55" s="41"/>
      <c r="H55" s="41"/>
      <c r="I55" s="175" t="s">
        <v>73</v>
      </c>
      <c r="J55" s="175"/>
      <c r="K55" s="90">
        <f>SUM(K50:K54)</f>
        <v>9</v>
      </c>
      <c r="L55" s="90">
        <f>SUM(L50:L54)</f>
        <v>0</v>
      </c>
      <c r="M55" s="90">
        <f>SUM(M50:M54)</f>
        <v>3</v>
      </c>
      <c r="N55" s="90">
        <f>SUM(N50:N54)</f>
        <v>0</v>
      </c>
    </row>
    <row r="56" spans="2:14" ht="15">
      <c r="B56" s="91" t="s">
        <v>74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92"/>
    </row>
    <row r="57" spans="2:14" ht="15">
      <c r="B57" s="93" t="s">
        <v>75</v>
      </c>
      <c r="C57" s="94"/>
      <c r="D57" s="94" t="s">
        <v>76</v>
      </c>
      <c r="E57" s="39"/>
      <c r="F57" s="94"/>
      <c r="G57" s="94" t="s">
        <v>77</v>
      </c>
      <c r="H57" s="39"/>
      <c r="I57" s="94"/>
      <c r="J57" s="95" t="s">
        <v>78</v>
      </c>
      <c r="K57" s="46"/>
      <c r="L57" s="41"/>
      <c r="M57" s="41"/>
      <c r="N57" s="92"/>
    </row>
    <row r="58" spans="2:14" ht="18" thickBot="1">
      <c r="B58" s="64"/>
      <c r="C58" s="41"/>
      <c r="D58" s="41"/>
      <c r="E58" s="41"/>
      <c r="F58" s="41"/>
      <c r="G58" s="41"/>
      <c r="H58" s="41"/>
      <c r="I58" s="41"/>
      <c r="J58" s="176" t="str">
        <f>IF(M55=3,C44,IF(N55=3,G44,""))</f>
        <v>PT_Espoo 1</v>
      </c>
      <c r="K58" s="176"/>
      <c r="L58" s="176"/>
      <c r="M58" s="176"/>
      <c r="N58" s="176"/>
    </row>
    <row r="59" spans="2:14" ht="18" thickBot="1">
      <c r="B59" s="96"/>
      <c r="C59" s="97"/>
      <c r="D59" s="97"/>
      <c r="E59" s="97"/>
      <c r="F59" s="97"/>
      <c r="G59" s="97"/>
      <c r="H59" s="97"/>
      <c r="I59" s="97"/>
      <c r="J59" s="98"/>
      <c r="K59" s="98"/>
      <c r="L59" s="98"/>
      <c r="M59" s="98"/>
      <c r="N59" s="99"/>
    </row>
    <row r="60" ht="15" thickTop="1"/>
    <row r="72" ht="14.25">
      <c r="C72" t="s">
        <v>28</v>
      </c>
    </row>
    <row r="73" ht="15" thickBot="1"/>
    <row r="74" spans="2:14" ht="15.75" thickTop="1">
      <c r="B74" s="35"/>
      <c r="C74" s="36"/>
      <c r="D74" s="37"/>
      <c r="E74" s="37"/>
      <c r="F74" s="155" t="s">
        <v>35</v>
      </c>
      <c r="G74" s="155"/>
      <c r="H74" s="156" t="s">
        <v>36</v>
      </c>
      <c r="I74" s="156"/>
      <c r="J74" s="156"/>
      <c r="K74" s="156"/>
      <c r="L74" s="156"/>
      <c r="M74" s="156"/>
      <c r="N74" s="156"/>
    </row>
    <row r="75" spans="2:14" ht="15">
      <c r="B75" s="38"/>
      <c r="C75" s="39"/>
      <c r="D75" s="40"/>
      <c r="E75" s="41"/>
      <c r="F75" s="157" t="s">
        <v>37</v>
      </c>
      <c r="G75" s="157"/>
      <c r="H75" s="158" t="s">
        <v>38</v>
      </c>
      <c r="I75" s="158"/>
      <c r="J75" s="158"/>
      <c r="K75" s="158"/>
      <c r="L75" s="158"/>
      <c r="M75" s="158"/>
      <c r="N75" s="158"/>
    </row>
    <row r="76" spans="2:14" ht="15">
      <c r="B76" s="42"/>
      <c r="C76" s="43"/>
      <c r="D76" s="41"/>
      <c r="E76" s="41"/>
      <c r="F76" s="159" t="s">
        <v>39</v>
      </c>
      <c r="G76" s="159"/>
      <c r="H76" s="160" t="s">
        <v>141</v>
      </c>
      <c r="I76" s="160"/>
      <c r="J76" s="160"/>
      <c r="K76" s="160"/>
      <c r="L76" s="160"/>
      <c r="M76" s="160"/>
      <c r="N76" s="160"/>
    </row>
    <row r="77" spans="2:14" ht="21" thickBot="1">
      <c r="B77" s="44"/>
      <c r="C77" s="45" t="s">
        <v>41</v>
      </c>
      <c r="D77" s="46"/>
      <c r="E77" s="41"/>
      <c r="F77" s="161" t="s">
        <v>42</v>
      </c>
      <c r="G77" s="161"/>
      <c r="H77" s="162">
        <v>42819</v>
      </c>
      <c r="I77" s="162"/>
      <c r="J77" s="162"/>
      <c r="K77" s="47" t="s">
        <v>43</v>
      </c>
      <c r="L77" s="163"/>
      <c r="M77" s="163"/>
      <c r="N77" s="163"/>
    </row>
    <row r="78" spans="2:14" ht="15.75" thickTop="1">
      <c r="B78" s="48"/>
      <c r="C78" s="49"/>
      <c r="D78" s="41"/>
      <c r="E78" s="41"/>
      <c r="F78" s="50"/>
      <c r="G78" s="49"/>
      <c r="H78" s="49"/>
      <c r="I78" s="51"/>
      <c r="J78" s="52"/>
      <c r="K78" s="53"/>
      <c r="L78" s="53"/>
      <c r="M78" s="53"/>
      <c r="N78" s="54"/>
    </row>
    <row r="79" spans="2:14" ht="15.75" thickBot="1">
      <c r="B79" s="55" t="s">
        <v>45</v>
      </c>
      <c r="C79" s="164" t="s">
        <v>20</v>
      </c>
      <c r="D79" s="164"/>
      <c r="E79" s="56"/>
      <c r="F79" s="57" t="s">
        <v>46</v>
      </c>
      <c r="G79" s="165" t="s">
        <v>29</v>
      </c>
      <c r="H79" s="165"/>
      <c r="I79" s="165"/>
      <c r="J79" s="165"/>
      <c r="K79" s="165"/>
      <c r="L79" s="165"/>
      <c r="M79" s="165"/>
      <c r="N79" s="165"/>
    </row>
    <row r="80" spans="2:14" ht="14.25">
      <c r="B80" s="58" t="s">
        <v>47</v>
      </c>
      <c r="C80" s="166" t="s">
        <v>80</v>
      </c>
      <c r="D80" s="167"/>
      <c r="E80" s="59"/>
      <c r="F80" s="60" t="s">
        <v>49</v>
      </c>
      <c r="G80" s="168" t="s">
        <v>86</v>
      </c>
      <c r="H80" s="169"/>
      <c r="I80" s="169"/>
      <c r="J80" s="169"/>
      <c r="K80" s="169"/>
      <c r="L80" s="169"/>
      <c r="M80" s="169"/>
      <c r="N80" s="169"/>
    </row>
    <row r="81" spans="2:14" ht="14.25">
      <c r="B81" s="61" t="s">
        <v>51</v>
      </c>
      <c r="C81" s="170" t="s">
        <v>165</v>
      </c>
      <c r="D81" s="171"/>
      <c r="E81" s="59"/>
      <c r="F81" s="62" t="s">
        <v>53</v>
      </c>
      <c r="G81" s="172" t="s">
        <v>169</v>
      </c>
      <c r="H81" s="173"/>
      <c r="I81" s="173"/>
      <c r="J81" s="173"/>
      <c r="K81" s="173"/>
      <c r="L81" s="173"/>
      <c r="M81" s="173"/>
      <c r="N81" s="173"/>
    </row>
    <row r="82" spans="2:14" ht="14.25">
      <c r="B82" s="61" t="s">
        <v>55</v>
      </c>
      <c r="C82" s="170" t="s">
        <v>82</v>
      </c>
      <c r="D82" s="171"/>
      <c r="E82" s="59"/>
      <c r="F82" s="63" t="s">
        <v>57</v>
      </c>
      <c r="G82" s="172" t="s">
        <v>88</v>
      </c>
      <c r="H82" s="173"/>
      <c r="I82" s="173"/>
      <c r="J82" s="173"/>
      <c r="K82" s="173"/>
      <c r="L82" s="173"/>
      <c r="M82" s="173"/>
      <c r="N82" s="173"/>
    </row>
    <row r="83" spans="2:14" ht="15">
      <c r="B83" s="64"/>
      <c r="C83" s="41"/>
      <c r="D83" s="41"/>
      <c r="E83" s="41"/>
      <c r="F83" s="50"/>
      <c r="G83" s="65"/>
      <c r="H83" s="65"/>
      <c r="I83" s="65"/>
      <c r="J83" s="41"/>
      <c r="K83" s="41"/>
      <c r="L83" s="41"/>
      <c r="M83" s="66"/>
      <c r="N83" s="67"/>
    </row>
    <row r="84" spans="2:14" ht="15.75" thickBot="1">
      <c r="B84" s="68" t="s">
        <v>59</v>
      </c>
      <c r="C84" s="41"/>
      <c r="D84" s="41"/>
      <c r="E84" s="41"/>
      <c r="F84" s="69" t="s">
        <v>60</v>
      </c>
      <c r="G84" s="69" t="s">
        <v>61</v>
      </c>
      <c r="H84" s="69" t="s">
        <v>62</v>
      </c>
      <c r="I84" s="69" t="s">
        <v>63</v>
      </c>
      <c r="J84" s="69" t="s">
        <v>64</v>
      </c>
      <c r="K84" s="174" t="s">
        <v>65</v>
      </c>
      <c r="L84" s="174"/>
      <c r="M84" s="69" t="s">
        <v>66</v>
      </c>
      <c r="N84" s="70" t="s">
        <v>67</v>
      </c>
    </row>
    <row r="85" spans="2:14" ht="15" thickBot="1">
      <c r="B85" s="71" t="s">
        <v>68</v>
      </c>
      <c r="C85" s="72" t="str">
        <f>IF(C80&gt;"",C80,"")</f>
        <v>Kylliö Joonas</v>
      </c>
      <c r="D85" s="72" t="str">
        <f>IF(G80&gt;"",G80,"")</f>
        <v>Collanus Paavo</v>
      </c>
      <c r="E85" s="73"/>
      <c r="F85" s="74">
        <v>-9</v>
      </c>
      <c r="G85" s="74">
        <v>6</v>
      </c>
      <c r="H85" s="74">
        <v>-5</v>
      </c>
      <c r="I85" s="74">
        <v>9</v>
      </c>
      <c r="J85" s="74">
        <v>5</v>
      </c>
      <c r="K85" s="75">
        <f>IF(ISBLANK(F85),"",COUNTIF(F85:J85,"&gt;=0"))</f>
        <v>3</v>
      </c>
      <c r="L85" s="76">
        <f>IF(ISBLANK(F85),"",(IF(LEFT(F85,1)="-",1,0)+IF(LEFT(G85,1)="-",1,0)+IF(LEFT(H85,1)="-",1,0)+IF(LEFT(I85,1)="-",1,0)+IF(LEFT(J85,1)="-",1,0)))</f>
        <v>2</v>
      </c>
      <c r="M85" s="77">
        <f aca="true" t="shared" si="2" ref="M85:N89">IF(K85=3,1,"")</f>
        <v>1</v>
      </c>
      <c r="N85" s="77">
        <f t="shared" si="2"/>
      </c>
    </row>
    <row r="86" spans="2:14" ht="15" thickBot="1">
      <c r="B86" s="78" t="s">
        <v>69</v>
      </c>
      <c r="C86" s="72" t="str">
        <f>IF(C81&gt;"",C81,"")</f>
        <v>Pöri Arttu</v>
      </c>
      <c r="D86" s="72" t="str">
        <f>IF(G81&gt;"",G81,"")</f>
        <v>Ervasalo Christoffer</v>
      </c>
      <c r="E86" s="79"/>
      <c r="F86" s="80">
        <v>-10</v>
      </c>
      <c r="G86" s="81">
        <v>6</v>
      </c>
      <c r="H86" s="81">
        <v>5</v>
      </c>
      <c r="I86" s="81">
        <v>3</v>
      </c>
      <c r="J86" s="81"/>
      <c r="K86" s="75">
        <f>IF(ISBLANK(F86),"",COUNTIF(F86:J86,"&gt;=0"))</f>
        <v>3</v>
      </c>
      <c r="L86" s="76">
        <f>IF(ISBLANK(F86),"",(IF(LEFT(F86,1)="-",1,0)+IF(LEFT(G86,1)="-",1,0)+IF(LEFT(H86,1)="-",1,0)+IF(LEFT(I86,1)="-",1,0)+IF(LEFT(J86,1)="-",1,0)))</f>
        <v>1</v>
      </c>
      <c r="M86" s="77">
        <f t="shared" si="2"/>
        <v>1</v>
      </c>
      <c r="N86" s="77">
        <f t="shared" si="2"/>
      </c>
    </row>
    <row r="87" spans="2:14" ht="15" thickBot="1">
      <c r="B87" s="82" t="s">
        <v>70</v>
      </c>
      <c r="C87" s="72" t="str">
        <f>IF(C82&gt;"",C82,"")</f>
        <v>Tran Daniel</v>
      </c>
      <c r="D87" s="72" t="str">
        <f>IF(G82&gt;"",G82,"")</f>
        <v>Heikkilä Eelis</v>
      </c>
      <c r="E87" s="83"/>
      <c r="F87" s="80">
        <v>11</v>
      </c>
      <c r="G87" s="84">
        <v>-9</v>
      </c>
      <c r="H87" s="80">
        <v>7</v>
      </c>
      <c r="I87" s="80">
        <v>11</v>
      </c>
      <c r="J87" s="80"/>
      <c r="K87" s="75">
        <f>IF(ISBLANK(F87),"",COUNTIF(F87:J87,"&gt;=0"))</f>
        <v>3</v>
      </c>
      <c r="L87" s="76">
        <f>IF(ISBLANK(F87),"",(IF(LEFT(F87,1)="-",1,0)+IF(LEFT(G87,1)="-",1,0)+IF(LEFT(H87,1)="-",1,0)+IF(LEFT(I87,1)="-",1,0)+IF(LEFT(J87,1)="-",1,0)))</f>
        <v>1</v>
      </c>
      <c r="M87" s="77">
        <f t="shared" si="2"/>
        <v>1</v>
      </c>
      <c r="N87" s="77">
        <f t="shared" si="2"/>
      </c>
    </row>
    <row r="88" spans="2:14" ht="15" thickBot="1">
      <c r="B88" s="85" t="s">
        <v>71</v>
      </c>
      <c r="C88" s="72" t="str">
        <f>IF(C80&gt;"",C80,"")</f>
        <v>Kylliö Joonas</v>
      </c>
      <c r="D88" s="72" t="str">
        <f>IF(G81&gt;"",G81,"")</f>
        <v>Ervasalo Christoffer</v>
      </c>
      <c r="E88" s="86"/>
      <c r="F88" s="87"/>
      <c r="G88" s="88"/>
      <c r="H88" s="87"/>
      <c r="I88" s="87"/>
      <c r="J88" s="87"/>
      <c r="K88" s="75">
        <f>IF(ISBLANK(F88),"",COUNTIF(F88:J88,"&gt;=0"))</f>
      </c>
      <c r="L88" s="76">
        <f>IF(ISBLANK(F88),"",(IF(LEFT(F88,1)="-",1,0)+IF(LEFT(G88,1)="-",1,0)+IF(LEFT(H88,1)="-",1,0)+IF(LEFT(I88,1)="-",1,0)+IF(LEFT(J88,1)="-",1,0)))</f>
      </c>
      <c r="M88" s="77">
        <f t="shared" si="2"/>
      </c>
      <c r="N88" s="77">
        <f t="shared" si="2"/>
      </c>
    </row>
    <row r="89" spans="2:14" ht="14.25">
      <c r="B89" s="78" t="s">
        <v>72</v>
      </c>
      <c r="C89" s="72" t="str">
        <f>IF(C81&gt;"",C81,"")</f>
        <v>Pöri Arttu</v>
      </c>
      <c r="D89" s="72" t="str">
        <f>IF(G80&gt;"",G80,"")</f>
        <v>Collanus Paavo</v>
      </c>
      <c r="E89" s="79"/>
      <c r="F89" s="81"/>
      <c r="G89" s="89"/>
      <c r="H89" s="81"/>
      <c r="I89" s="81"/>
      <c r="J89" s="81"/>
      <c r="K89" s="75">
        <f>IF(ISBLANK(F89),"",COUNTIF(F89:J89,"&gt;=0"))</f>
      </c>
      <c r="L89" s="76">
        <f>IF(ISBLANK(F89),"",(IF(LEFT(F89,1)="-",1,0)+IF(LEFT(G89,1)="-",1,0)+IF(LEFT(H89,1)="-",1,0)+IF(LEFT(I89,1)="-",1,0)+IF(LEFT(J89,1)="-",1,0)))</f>
      </c>
      <c r="M89" s="77">
        <f t="shared" si="2"/>
      </c>
      <c r="N89" s="77">
        <f t="shared" si="2"/>
      </c>
    </row>
    <row r="90" spans="2:14" ht="15">
      <c r="B90" s="64"/>
      <c r="C90" s="41"/>
      <c r="D90" s="41"/>
      <c r="E90" s="41"/>
      <c r="F90" s="41"/>
      <c r="G90" s="41"/>
      <c r="H90" s="41"/>
      <c r="I90" s="175" t="s">
        <v>73</v>
      </c>
      <c r="J90" s="175"/>
      <c r="K90" s="90">
        <f>SUM(K85:K89)</f>
        <v>9</v>
      </c>
      <c r="L90" s="90">
        <f>SUM(L85:L89)</f>
        <v>4</v>
      </c>
      <c r="M90" s="90">
        <f>SUM(M85:M89)</f>
        <v>3</v>
      </c>
      <c r="N90" s="90">
        <f>SUM(N85:N89)</f>
        <v>0</v>
      </c>
    </row>
    <row r="91" spans="2:14" ht="15">
      <c r="B91" s="91" t="s">
        <v>74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92"/>
    </row>
    <row r="92" spans="2:14" ht="15">
      <c r="B92" s="93" t="s">
        <v>75</v>
      </c>
      <c r="C92" s="94"/>
      <c r="D92" s="94" t="s">
        <v>76</v>
      </c>
      <c r="E92" s="39"/>
      <c r="F92" s="94"/>
      <c r="G92" s="94" t="s">
        <v>77</v>
      </c>
      <c r="H92" s="39"/>
      <c r="I92" s="94"/>
      <c r="J92" s="95" t="s">
        <v>78</v>
      </c>
      <c r="K92" s="46"/>
      <c r="L92" s="41"/>
      <c r="M92" s="41"/>
      <c r="N92" s="92"/>
    </row>
    <row r="93" spans="2:14" ht="18" thickBot="1">
      <c r="B93" s="64"/>
      <c r="C93" s="41"/>
      <c r="D93" s="41"/>
      <c r="E93" s="41"/>
      <c r="F93" s="41"/>
      <c r="G93" s="41"/>
      <c r="H93" s="41"/>
      <c r="I93" s="41"/>
      <c r="J93" s="176" t="str">
        <f>IF(M90=3,C79,IF(N90=3,G79,""))</f>
        <v>Tip-70</v>
      </c>
      <c r="K93" s="176"/>
      <c r="L93" s="176"/>
      <c r="M93" s="176"/>
      <c r="N93" s="176"/>
    </row>
    <row r="94" spans="2:14" ht="18" thickBot="1">
      <c r="B94" s="96"/>
      <c r="C94" s="97"/>
      <c r="D94" s="97"/>
      <c r="E94" s="97"/>
      <c r="F94" s="97"/>
      <c r="G94" s="97"/>
      <c r="H94" s="97"/>
      <c r="I94" s="97"/>
      <c r="J94" s="98"/>
      <c r="K94" s="98"/>
      <c r="L94" s="98"/>
      <c r="M94" s="98"/>
      <c r="N94" s="99"/>
    </row>
    <row r="95" ht="15" thickTop="1"/>
    <row r="107" ht="14.25">
      <c r="C107" t="s">
        <v>31</v>
      </c>
    </row>
    <row r="108" ht="15" thickBot="1"/>
    <row r="109" spans="2:14" ht="15.75" thickTop="1">
      <c r="B109" s="35"/>
      <c r="C109" s="36"/>
      <c r="D109" s="37"/>
      <c r="E109" s="37"/>
      <c r="F109" s="155" t="s">
        <v>35</v>
      </c>
      <c r="G109" s="155"/>
      <c r="H109" s="156" t="s">
        <v>36</v>
      </c>
      <c r="I109" s="156"/>
      <c r="J109" s="156"/>
      <c r="K109" s="156"/>
      <c r="L109" s="156"/>
      <c r="M109" s="156"/>
      <c r="N109" s="156"/>
    </row>
    <row r="110" spans="2:14" ht="15">
      <c r="B110" s="38"/>
      <c r="C110" s="39"/>
      <c r="D110" s="40"/>
      <c r="E110" s="41"/>
      <c r="F110" s="157" t="s">
        <v>37</v>
      </c>
      <c r="G110" s="157"/>
      <c r="H110" s="158" t="s">
        <v>38</v>
      </c>
      <c r="I110" s="158"/>
      <c r="J110" s="158"/>
      <c r="K110" s="158"/>
      <c r="L110" s="158"/>
      <c r="M110" s="158"/>
      <c r="N110" s="158"/>
    </row>
    <row r="111" spans="2:14" ht="15">
      <c r="B111" s="42"/>
      <c r="C111" s="43"/>
      <c r="D111" s="41"/>
      <c r="E111" s="41"/>
      <c r="F111" s="159" t="s">
        <v>39</v>
      </c>
      <c r="G111" s="159"/>
      <c r="H111" s="160" t="s">
        <v>141</v>
      </c>
      <c r="I111" s="160"/>
      <c r="J111" s="160"/>
      <c r="K111" s="160"/>
      <c r="L111" s="160"/>
      <c r="M111" s="160"/>
      <c r="N111" s="160"/>
    </row>
    <row r="112" spans="2:14" ht="21" thickBot="1">
      <c r="B112" s="44"/>
      <c r="C112" s="45" t="s">
        <v>41</v>
      </c>
      <c r="D112" s="46"/>
      <c r="E112" s="41"/>
      <c r="F112" s="161" t="s">
        <v>42</v>
      </c>
      <c r="G112" s="161"/>
      <c r="H112" s="162">
        <v>42819</v>
      </c>
      <c r="I112" s="162"/>
      <c r="J112" s="162"/>
      <c r="K112" s="47" t="s">
        <v>43</v>
      </c>
      <c r="L112" s="163"/>
      <c r="M112" s="163"/>
      <c r="N112" s="163"/>
    </row>
    <row r="113" spans="2:14" ht="15.75" thickTop="1">
      <c r="B113" s="48"/>
      <c r="C113" s="49"/>
      <c r="D113" s="41"/>
      <c r="E113" s="41"/>
      <c r="F113" s="50"/>
      <c r="G113" s="49"/>
      <c r="H113" s="49"/>
      <c r="I113" s="51"/>
      <c r="J113" s="52"/>
      <c r="K113" s="53"/>
      <c r="L113" s="53"/>
      <c r="M113" s="53"/>
      <c r="N113" s="54"/>
    </row>
    <row r="114" spans="2:14" ht="15.75" thickBot="1">
      <c r="B114" s="55" t="s">
        <v>45</v>
      </c>
      <c r="C114" s="164" t="s">
        <v>30</v>
      </c>
      <c r="D114" s="164"/>
      <c r="E114" s="56"/>
      <c r="F114" s="57" t="s">
        <v>46</v>
      </c>
      <c r="G114" s="165" t="s">
        <v>33</v>
      </c>
      <c r="H114" s="165"/>
      <c r="I114" s="165"/>
      <c r="J114" s="165"/>
      <c r="K114" s="165"/>
      <c r="L114" s="165"/>
      <c r="M114" s="165"/>
      <c r="N114" s="165"/>
    </row>
    <row r="115" spans="2:14" ht="14.25">
      <c r="B115" s="58" t="s">
        <v>47</v>
      </c>
      <c r="C115" s="166" t="s">
        <v>87</v>
      </c>
      <c r="D115" s="167"/>
      <c r="E115" s="59"/>
      <c r="F115" s="60" t="s">
        <v>49</v>
      </c>
      <c r="G115" s="168" t="s">
        <v>171</v>
      </c>
      <c r="H115" s="169"/>
      <c r="I115" s="169"/>
      <c r="J115" s="169"/>
      <c r="K115" s="169"/>
      <c r="L115" s="169"/>
      <c r="M115" s="169"/>
      <c r="N115" s="169"/>
    </row>
    <row r="116" spans="2:14" ht="14.25">
      <c r="B116" s="61" t="s">
        <v>51</v>
      </c>
      <c r="C116" s="170" t="s">
        <v>89</v>
      </c>
      <c r="D116" s="171"/>
      <c r="E116" s="59"/>
      <c r="F116" s="62" t="s">
        <v>53</v>
      </c>
      <c r="G116" s="172" t="s">
        <v>95</v>
      </c>
      <c r="H116" s="173"/>
      <c r="I116" s="173"/>
      <c r="J116" s="173"/>
      <c r="K116" s="173"/>
      <c r="L116" s="173"/>
      <c r="M116" s="173"/>
      <c r="N116" s="173"/>
    </row>
    <row r="117" spans="2:14" ht="14.25">
      <c r="B117" s="61" t="s">
        <v>55</v>
      </c>
      <c r="C117" s="170" t="s">
        <v>101</v>
      </c>
      <c r="D117" s="171"/>
      <c r="E117" s="59"/>
      <c r="F117" s="63" t="s">
        <v>57</v>
      </c>
      <c r="G117" s="172" t="s">
        <v>100</v>
      </c>
      <c r="H117" s="173"/>
      <c r="I117" s="173"/>
      <c r="J117" s="173"/>
      <c r="K117" s="173"/>
      <c r="L117" s="173"/>
      <c r="M117" s="173"/>
      <c r="N117" s="173"/>
    </row>
    <row r="118" spans="2:14" ht="15">
      <c r="B118" s="64"/>
      <c r="C118" s="41"/>
      <c r="D118" s="41"/>
      <c r="E118" s="41"/>
      <c r="F118" s="50"/>
      <c r="G118" s="65"/>
      <c r="H118" s="65"/>
      <c r="I118" s="65"/>
      <c r="J118" s="41"/>
      <c r="K118" s="41"/>
      <c r="L118" s="41"/>
      <c r="M118" s="66"/>
      <c r="N118" s="67"/>
    </row>
    <row r="119" spans="2:14" ht="15.75" thickBot="1">
      <c r="B119" s="68" t="s">
        <v>59</v>
      </c>
      <c r="C119" s="41"/>
      <c r="D119" s="41"/>
      <c r="E119" s="41"/>
      <c r="F119" s="69" t="s">
        <v>60</v>
      </c>
      <c r="G119" s="69" t="s">
        <v>61</v>
      </c>
      <c r="H119" s="69" t="s">
        <v>62</v>
      </c>
      <c r="I119" s="69" t="s">
        <v>63</v>
      </c>
      <c r="J119" s="69" t="s">
        <v>64</v>
      </c>
      <c r="K119" s="174" t="s">
        <v>65</v>
      </c>
      <c r="L119" s="174"/>
      <c r="M119" s="69" t="s">
        <v>66</v>
      </c>
      <c r="N119" s="70" t="s">
        <v>67</v>
      </c>
    </row>
    <row r="120" spans="2:14" ht="15" thickBot="1">
      <c r="B120" s="71" t="s">
        <v>68</v>
      </c>
      <c r="C120" s="72" t="str">
        <f>IF(C115&gt;"",C115,"")</f>
        <v>Kettula Leo</v>
      </c>
      <c r="D120" s="72" t="str">
        <f>IF(G115&gt;"",G115,"")</f>
        <v>Toivonen Miika</v>
      </c>
      <c r="E120" s="73"/>
      <c r="F120" s="74">
        <v>7</v>
      </c>
      <c r="G120" s="74">
        <v>7</v>
      </c>
      <c r="H120" s="74">
        <v>6</v>
      </c>
      <c r="I120" s="74"/>
      <c r="J120" s="74"/>
      <c r="K120" s="75">
        <f>IF(ISBLANK(F120),"",COUNTIF(F120:J120,"&gt;=0"))</f>
        <v>3</v>
      </c>
      <c r="L120" s="76">
        <f>IF(ISBLANK(F120),"",(IF(LEFT(F120,1)="-",1,0)+IF(LEFT(G120,1)="-",1,0)+IF(LEFT(H120,1)="-",1,0)+IF(LEFT(I120,1)="-",1,0)+IF(LEFT(J120,1)="-",1,0)))</f>
        <v>0</v>
      </c>
      <c r="M120" s="77">
        <f aca="true" t="shared" si="3" ref="M120:N124">IF(K120=3,1,"")</f>
        <v>1</v>
      </c>
      <c r="N120" s="77">
        <f t="shared" si="3"/>
      </c>
    </row>
    <row r="121" spans="2:14" ht="15" thickBot="1">
      <c r="B121" s="78" t="s">
        <v>69</v>
      </c>
      <c r="C121" s="72" t="str">
        <f>IF(C116&gt;"",C116,"")</f>
        <v>Hakaste Lauri</v>
      </c>
      <c r="D121" s="72" t="str">
        <f>IF(G116&gt;"",G116,"")</f>
        <v>Kokkola Jami</v>
      </c>
      <c r="E121" s="79"/>
      <c r="F121" s="80">
        <v>1</v>
      </c>
      <c r="G121" s="81">
        <v>3</v>
      </c>
      <c r="H121" s="81">
        <v>7</v>
      </c>
      <c r="I121" s="81"/>
      <c r="J121" s="81"/>
      <c r="K121" s="75">
        <f>IF(ISBLANK(F121),"",COUNTIF(F121:J121,"&gt;=0"))</f>
        <v>3</v>
      </c>
      <c r="L121" s="76">
        <f>IF(ISBLANK(F121),"",(IF(LEFT(F121,1)="-",1,0)+IF(LEFT(G121,1)="-",1,0)+IF(LEFT(H121,1)="-",1,0)+IF(LEFT(I121,1)="-",1,0)+IF(LEFT(J121,1)="-",1,0)))</f>
        <v>0</v>
      </c>
      <c r="M121" s="77">
        <f t="shared" si="3"/>
        <v>1</v>
      </c>
      <c r="N121" s="77">
        <f t="shared" si="3"/>
      </c>
    </row>
    <row r="122" spans="2:14" ht="15" thickBot="1">
      <c r="B122" s="82" t="s">
        <v>70</v>
      </c>
      <c r="C122" s="72" t="str">
        <f>IF(C117&gt;"",C117,"")</f>
        <v>Westerlund Samuel</v>
      </c>
      <c r="D122" s="72" t="str">
        <f>IF(G117&gt;"",G117,"")</f>
        <v>Viljamaa Elia</v>
      </c>
      <c r="E122" s="83"/>
      <c r="F122" s="80">
        <v>-5</v>
      </c>
      <c r="G122" s="84">
        <v>-6</v>
      </c>
      <c r="H122" s="113">
        <v>9</v>
      </c>
      <c r="I122" s="80">
        <v>-3</v>
      </c>
      <c r="J122" s="80"/>
      <c r="K122" s="75">
        <f>IF(ISBLANK(F122),"",COUNTIF(F122:J122,"&gt;=0"))</f>
        <v>1</v>
      </c>
      <c r="L122" s="76">
        <f>IF(ISBLANK(F122),"",(IF(LEFT(F122,1)="-",1,0)+IF(LEFT(G122,1)="-",1,0)+IF(LEFT(H122,1)="-",1,0)+IF(LEFT(I122,1)="-",1,0)+IF(LEFT(J122,1)="-",1,0)))</f>
        <v>3</v>
      </c>
      <c r="M122" s="77">
        <f t="shared" si="3"/>
      </c>
      <c r="N122" s="77">
        <f t="shared" si="3"/>
        <v>1</v>
      </c>
    </row>
    <row r="123" spans="2:14" ht="15" thickBot="1">
      <c r="B123" s="85" t="s">
        <v>71</v>
      </c>
      <c r="C123" s="72" t="str">
        <f>IF(C115&gt;"",C115,"")</f>
        <v>Kettula Leo</v>
      </c>
      <c r="D123" s="72" t="str">
        <f>IF(G116&gt;"",G116,"")</f>
        <v>Kokkola Jami</v>
      </c>
      <c r="E123" s="86"/>
      <c r="F123" s="87">
        <v>1</v>
      </c>
      <c r="G123" s="88">
        <v>8</v>
      </c>
      <c r="H123" s="87">
        <v>3</v>
      </c>
      <c r="I123" s="87"/>
      <c r="J123" s="87"/>
      <c r="K123" s="75">
        <f>IF(ISBLANK(F123),"",COUNTIF(F123:J123,"&gt;=0"))</f>
        <v>3</v>
      </c>
      <c r="L123" s="76">
        <f>IF(ISBLANK(F123),"",(IF(LEFT(F123,1)="-",1,0)+IF(LEFT(G123,1)="-",1,0)+IF(LEFT(H123,1)="-",1,0)+IF(LEFT(I123,1)="-",1,0)+IF(LEFT(J123,1)="-",1,0)))</f>
        <v>0</v>
      </c>
      <c r="M123" s="77">
        <f t="shared" si="3"/>
        <v>1</v>
      </c>
      <c r="N123" s="77">
        <f t="shared" si="3"/>
      </c>
    </row>
    <row r="124" spans="2:14" ht="14.25">
      <c r="B124" s="78" t="s">
        <v>72</v>
      </c>
      <c r="C124" s="72" t="str">
        <f>IF(C116&gt;"",C116,"")</f>
        <v>Hakaste Lauri</v>
      </c>
      <c r="D124" s="72" t="str">
        <f>IF(G115&gt;"",G115,"")</f>
        <v>Toivonen Miika</v>
      </c>
      <c r="E124" s="79"/>
      <c r="F124" s="81"/>
      <c r="G124" s="89"/>
      <c r="H124" s="81"/>
      <c r="I124" s="81"/>
      <c r="J124" s="81"/>
      <c r="K124" s="75">
        <f>IF(ISBLANK(F124),"",COUNTIF(F124:J124,"&gt;=0"))</f>
      </c>
      <c r="L124" s="76">
        <f>IF(ISBLANK(F124),"",(IF(LEFT(F124,1)="-",1,0)+IF(LEFT(G124,1)="-",1,0)+IF(LEFT(H124,1)="-",1,0)+IF(LEFT(I124,1)="-",1,0)+IF(LEFT(J124,1)="-",1,0)))</f>
      </c>
      <c r="M124" s="77">
        <f t="shared" si="3"/>
      </c>
      <c r="N124" s="77">
        <f t="shared" si="3"/>
      </c>
    </row>
    <row r="125" spans="2:14" ht="15">
      <c r="B125" s="64"/>
      <c r="C125" s="41"/>
      <c r="D125" s="41"/>
      <c r="E125" s="41"/>
      <c r="F125" s="41"/>
      <c r="G125" s="41"/>
      <c r="H125" s="41"/>
      <c r="I125" s="175" t="s">
        <v>73</v>
      </c>
      <c r="J125" s="175"/>
      <c r="K125" s="90">
        <f>SUM(K120:K124)</f>
        <v>10</v>
      </c>
      <c r="L125" s="90">
        <f>SUM(L120:L124)</f>
        <v>3</v>
      </c>
      <c r="M125" s="90">
        <f>SUM(M120:M124)</f>
        <v>3</v>
      </c>
      <c r="N125" s="90">
        <f>SUM(N120:N124)</f>
        <v>1</v>
      </c>
    </row>
    <row r="126" spans="2:14" ht="15">
      <c r="B126" s="91" t="s">
        <v>74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92"/>
    </row>
    <row r="127" spans="2:14" ht="15">
      <c r="B127" s="93" t="s">
        <v>75</v>
      </c>
      <c r="C127" s="94"/>
      <c r="D127" s="94" t="s">
        <v>76</v>
      </c>
      <c r="E127" s="39"/>
      <c r="F127" s="94"/>
      <c r="G127" s="94" t="s">
        <v>77</v>
      </c>
      <c r="H127" s="39"/>
      <c r="I127" s="94"/>
      <c r="J127" s="95" t="s">
        <v>78</v>
      </c>
      <c r="K127" s="46"/>
      <c r="L127" s="41"/>
      <c r="M127" s="41"/>
      <c r="N127" s="92"/>
    </row>
    <row r="128" spans="2:14" ht="18" thickBot="1">
      <c r="B128" s="64"/>
      <c r="C128" s="41"/>
      <c r="D128" s="41"/>
      <c r="E128" s="41"/>
      <c r="F128" s="41"/>
      <c r="G128" s="41"/>
      <c r="H128" s="41"/>
      <c r="I128" s="41"/>
      <c r="J128" s="176" t="str">
        <f>IF(M125=3,C114,IF(N125=3,G114,""))</f>
        <v>MBF 1</v>
      </c>
      <c r="K128" s="176"/>
      <c r="L128" s="176"/>
      <c r="M128" s="176"/>
      <c r="N128" s="176"/>
    </row>
    <row r="129" spans="2:14" ht="18" thickBot="1">
      <c r="B129" s="96"/>
      <c r="C129" s="97"/>
      <c r="D129" s="97"/>
      <c r="E129" s="97"/>
      <c r="F129" s="97"/>
      <c r="G129" s="97"/>
      <c r="H129" s="97"/>
      <c r="I129" s="97"/>
      <c r="J129" s="98"/>
      <c r="K129" s="98"/>
      <c r="L129" s="98"/>
      <c r="M129" s="98"/>
      <c r="N129" s="99"/>
    </row>
    <row r="130" ht="15" thickTop="1"/>
    <row r="142" spans="3:10" ht="14.25">
      <c r="C142" t="s">
        <v>178</v>
      </c>
      <c r="J142" t="s">
        <v>179</v>
      </c>
    </row>
    <row r="143" ht="15" thickBot="1"/>
    <row r="144" spans="2:14" ht="15.75" thickTop="1">
      <c r="B144" s="35"/>
      <c r="C144" s="36"/>
      <c r="D144" s="37"/>
      <c r="E144" s="37"/>
      <c r="F144" s="155" t="s">
        <v>35</v>
      </c>
      <c r="G144" s="155"/>
      <c r="H144" s="156" t="s">
        <v>36</v>
      </c>
      <c r="I144" s="156"/>
      <c r="J144" s="156"/>
      <c r="K144" s="156"/>
      <c r="L144" s="156"/>
      <c r="M144" s="156"/>
      <c r="N144" s="156"/>
    </row>
    <row r="145" spans="2:14" ht="15">
      <c r="B145" s="38"/>
      <c r="C145" s="39"/>
      <c r="D145" s="40"/>
      <c r="E145" s="41"/>
      <c r="F145" s="157" t="s">
        <v>37</v>
      </c>
      <c r="G145" s="157"/>
      <c r="H145" s="158" t="s">
        <v>38</v>
      </c>
      <c r="I145" s="158"/>
      <c r="J145" s="158"/>
      <c r="K145" s="158"/>
      <c r="L145" s="158"/>
      <c r="M145" s="158"/>
      <c r="N145" s="158"/>
    </row>
    <row r="146" spans="2:14" ht="15">
      <c r="B146" s="42"/>
      <c r="C146" s="43"/>
      <c r="D146" s="41"/>
      <c r="E146" s="41"/>
      <c r="F146" s="159" t="s">
        <v>39</v>
      </c>
      <c r="G146" s="159"/>
      <c r="H146" s="160" t="s">
        <v>141</v>
      </c>
      <c r="I146" s="160"/>
      <c r="J146" s="160"/>
      <c r="K146" s="160"/>
      <c r="L146" s="160"/>
      <c r="M146" s="160"/>
      <c r="N146" s="160"/>
    </row>
    <row r="147" spans="2:14" ht="21" thickBot="1">
      <c r="B147" s="44"/>
      <c r="C147" s="45" t="s">
        <v>41</v>
      </c>
      <c r="D147" s="46"/>
      <c r="E147" s="41"/>
      <c r="F147" s="161" t="s">
        <v>42</v>
      </c>
      <c r="G147" s="161"/>
      <c r="H147" s="162">
        <v>42819</v>
      </c>
      <c r="I147" s="162"/>
      <c r="J147" s="162"/>
      <c r="K147" s="47" t="s">
        <v>43</v>
      </c>
      <c r="L147" s="163"/>
      <c r="M147" s="163"/>
      <c r="N147" s="163"/>
    </row>
    <row r="148" spans="2:14" ht="15.75" thickTop="1">
      <c r="B148" s="48"/>
      <c r="C148" s="49"/>
      <c r="D148" s="41"/>
      <c r="E148" s="41"/>
      <c r="F148" s="50"/>
      <c r="G148" s="49"/>
      <c r="H148" s="49"/>
      <c r="I148" s="51"/>
      <c r="J148" s="52"/>
      <c r="K148" s="53"/>
      <c r="L148" s="53"/>
      <c r="M148" s="53"/>
      <c r="N148" s="54"/>
    </row>
    <row r="149" spans="2:14" ht="15.75" thickBot="1">
      <c r="B149" s="55" t="s">
        <v>45</v>
      </c>
      <c r="C149" s="164" t="s">
        <v>22</v>
      </c>
      <c r="D149" s="164"/>
      <c r="E149" s="56"/>
      <c r="F149" s="57" t="s">
        <v>46</v>
      </c>
      <c r="G149" s="165" t="s">
        <v>8</v>
      </c>
      <c r="H149" s="165"/>
      <c r="I149" s="165"/>
      <c r="J149" s="165"/>
      <c r="K149" s="165"/>
      <c r="L149" s="165"/>
      <c r="M149" s="165"/>
      <c r="N149" s="165"/>
    </row>
    <row r="150" spans="2:14" ht="14.25">
      <c r="B150" s="58" t="s">
        <v>47</v>
      </c>
      <c r="C150" s="166" t="s">
        <v>176</v>
      </c>
      <c r="D150" s="167"/>
      <c r="E150" s="59"/>
      <c r="F150" s="60" t="s">
        <v>49</v>
      </c>
      <c r="G150" s="168" t="s">
        <v>48</v>
      </c>
      <c r="H150" s="169"/>
      <c r="I150" s="169"/>
      <c r="J150" s="169"/>
      <c r="K150" s="169"/>
      <c r="L150" s="169"/>
      <c r="M150" s="169"/>
      <c r="N150" s="169"/>
    </row>
    <row r="151" spans="2:14" ht="14.25">
      <c r="B151" s="61" t="s">
        <v>51</v>
      </c>
      <c r="C151" s="170" t="s">
        <v>83</v>
      </c>
      <c r="D151" s="171"/>
      <c r="E151" s="59"/>
      <c r="F151" s="62" t="s">
        <v>53</v>
      </c>
      <c r="G151" s="172" t="s">
        <v>174</v>
      </c>
      <c r="H151" s="173"/>
      <c r="I151" s="173"/>
      <c r="J151" s="173"/>
      <c r="K151" s="173"/>
      <c r="L151" s="173"/>
      <c r="M151" s="173"/>
      <c r="N151" s="173"/>
    </row>
    <row r="152" spans="2:14" ht="14.25">
      <c r="B152" s="61" t="s">
        <v>55</v>
      </c>
      <c r="C152" s="170" t="s">
        <v>81</v>
      </c>
      <c r="D152" s="171"/>
      <c r="E152" s="59"/>
      <c r="F152" s="63" t="s">
        <v>57</v>
      </c>
      <c r="G152" s="172" t="s">
        <v>175</v>
      </c>
      <c r="H152" s="173"/>
      <c r="I152" s="173"/>
      <c r="J152" s="173"/>
      <c r="K152" s="173"/>
      <c r="L152" s="173"/>
      <c r="M152" s="173"/>
      <c r="N152" s="173"/>
    </row>
    <row r="153" spans="2:14" ht="15">
      <c r="B153" s="64"/>
      <c r="C153" s="41"/>
      <c r="D153" s="41"/>
      <c r="E153" s="41"/>
      <c r="F153" s="50"/>
      <c r="G153" s="65"/>
      <c r="H153" s="65"/>
      <c r="I153" s="65"/>
      <c r="J153" s="41"/>
      <c r="K153" s="41"/>
      <c r="L153" s="41"/>
      <c r="M153" s="66"/>
      <c r="N153" s="67"/>
    </row>
    <row r="154" spans="2:14" ht="15.75" thickBot="1">
      <c r="B154" s="68" t="s">
        <v>59</v>
      </c>
      <c r="C154" s="41"/>
      <c r="D154" s="41"/>
      <c r="E154" s="41"/>
      <c r="F154" s="69" t="s">
        <v>60</v>
      </c>
      <c r="G154" s="69" t="s">
        <v>61</v>
      </c>
      <c r="H154" s="69" t="s">
        <v>62</v>
      </c>
      <c r="I154" s="69" t="s">
        <v>63</v>
      </c>
      <c r="J154" s="69" t="s">
        <v>64</v>
      </c>
      <c r="K154" s="174" t="s">
        <v>65</v>
      </c>
      <c r="L154" s="174"/>
      <c r="M154" s="69" t="s">
        <v>66</v>
      </c>
      <c r="N154" s="70" t="s">
        <v>67</v>
      </c>
    </row>
    <row r="155" spans="2:14" ht="15" thickBot="1">
      <c r="B155" s="71" t="s">
        <v>68</v>
      </c>
      <c r="C155" s="72" t="str">
        <f>IF(C150&gt;"",C150,"")</f>
        <v>Pihkala Arttu</v>
      </c>
      <c r="D155" s="72" t="str">
        <f>IF(G150&gt;"",G150,"")</f>
        <v>Khosravi Sam</v>
      </c>
      <c r="E155" s="73"/>
      <c r="F155" s="74">
        <v>2</v>
      </c>
      <c r="G155" s="74">
        <v>5</v>
      </c>
      <c r="H155" s="74">
        <v>8</v>
      </c>
      <c r="I155" s="74"/>
      <c r="J155" s="74"/>
      <c r="K155" s="75">
        <f>IF(ISBLANK(F155),"",COUNTIF(F155:J155,"&gt;=0"))</f>
        <v>3</v>
      </c>
      <c r="L155" s="76">
        <f>IF(ISBLANK(F155),"",(IF(LEFT(F155,1)="-",1,0)+IF(LEFT(G155,1)="-",1,0)+IF(LEFT(H155,1)="-",1,0)+IF(LEFT(I155,1)="-",1,0)+IF(LEFT(J155,1)="-",1,0)))</f>
        <v>0</v>
      </c>
      <c r="M155" s="77">
        <f aca="true" t="shared" si="4" ref="M155:N159">IF(K155=3,1,"")</f>
        <v>1</v>
      </c>
      <c r="N155" s="77">
        <f t="shared" si="4"/>
      </c>
    </row>
    <row r="156" spans="2:14" ht="15" thickBot="1">
      <c r="B156" s="78" t="s">
        <v>69</v>
      </c>
      <c r="C156" s="72" t="str">
        <f>IF(C151&gt;"",C151,"")</f>
        <v>Räsänen Aleksi</v>
      </c>
      <c r="D156" s="72" t="str">
        <f>IF(G151&gt;"",G151,"")</f>
        <v>Naumi Alex</v>
      </c>
      <c r="E156" s="79"/>
      <c r="F156" s="80">
        <v>-6</v>
      </c>
      <c r="G156" s="81">
        <v>-2</v>
      </c>
      <c r="H156" s="81">
        <v>-7</v>
      </c>
      <c r="I156" s="81"/>
      <c r="J156" s="81"/>
      <c r="K156" s="75">
        <f>IF(ISBLANK(F156),"",COUNTIF(F156:J156,"&gt;=0"))</f>
        <v>0</v>
      </c>
      <c r="L156" s="76">
        <f>IF(ISBLANK(F156),"",(IF(LEFT(F156,1)="-",1,0)+IF(LEFT(G156,1)="-",1,0)+IF(LEFT(H156,1)="-",1,0)+IF(LEFT(I156,1)="-",1,0)+IF(LEFT(J156,1)="-",1,0)))</f>
        <v>3</v>
      </c>
      <c r="M156" s="77">
        <f t="shared" si="4"/>
      </c>
      <c r="N156" s="77">
        <f t="shared" si="4"/>
        <v>1</v>
      </c>
    </row>
    <row r="157" spans="2:14" ht="15" thickBot="1">
      <c r="B157" s="82" t="s">
        <v>70</v>
      </c>
      <c r="C157" s="72" t="str">
        <f>IF(C152&gt;"",C152,"")</f>
        <v>Li Sam</v>
      </c>
      <c r="D157" s="72" t="str">
        <f>IF(G152&gt;"",G152,"")</f>
        <v>Kanasuo Esa</v>
      </c>
      <c r="E157" s="83"/>
      <c r="F157" s="80">
        <v>7</v>
      </c>
      <c r="G157" s="84">
        <v>4</v>
      </c>
      <c r="H157" s="80">
        <v>8</v>
      </c>
      <c r="I157" s="80"/>
      <c r="J157" s="80"/>
      <c r="K157" s="75">
        <f>IF(ISBLANK(F157),"",COUNTIF(F157:J157,"&gt;=0"))</f>
        <v>3</v>
      </c>
      <c r="L157" s="76">
        <f>IF(ISBLANK(F157),"",(IF(LEFT(F157,1)="-",1,0)+IF(LEFT(G157,1)="-",1,0)+IF(LEFT(H157,1)="-",1,0)+IF(LEFT(I157,1)="-",1,0)+IF(LEFT(J157,1)="-",1,0)))</f>
        <v>0</v>
      </c>
      <c r="M157" s="77">
        <f t="shared" si="4"/>
        <v>1</v>
      </c>
      <c r="N157" s="77">
        <f t="shared" si="4"/>
      </c>
    </row>
    <row r="158" spans="2:14" ht="15" thickBot="1">
      <c r="B158" s="85" t="s">
        <v>71</v>
      </c>
      <c r="C158" s="72" t="str">
        <f>IF(C150&gt;"",C150,"")</f>
        <v>Pihkala Arttu</v>
      </c>
      <c r="D158" s="72" t="str">
        <f>IF(G151&gt;"",G151,"")</f>
        <v>Naumi Alex</v>
      </c>
      <c r="E158" s="86"/>
      <c r="F158" s="87">
        <v>-4</v>
      </c>
      <c r="G158" s="88">
        <v>-10</v>
      </c>
      <c r="H158" s="87">
        <v>-8</v>
      </c>
      <c r="I158" s="87"/>
      <c r="J158" s="87"/>
      <c r="K158" s="75">
        <f>IF(ISBLANK(F158),"",COUNTIF(F158:J158,"&gt;=0"))</f>
        <v>0</v>
      </c>
      <c r="L158" s="76">
        <f>IF(ISBLANK(F158),"",(IF(LEFT(F158,1)="-",1,0)+IF(LEFT(G158,1)="-",1,0)+IF(LEFT(H158,1)="-",1,0)+IF(LEFT(I158,1)="-",1,0)+IF(LEFT(J158,1)="-",1,0)))</f>
        <v>3</v>
      </c>
      <c r="M158" s="77">
        <f t="shared" si="4"/>
      </c>
      <c r="N158" s="77">
        <f t="shared" si="4"/>
        <v>1</v>
      </c>
    </row>
    <row r="159" spans="2:14" ht="14.25">
      <c r="B159" s="78" t="s">
        <v>72</v>
      </c>
      <c r="C159" s="72" t="str">
        <f>IF(C151&gt;"",C151,"")</f>
        <v>Räsänen Aleksi</v>
      </c>
      <c r="D159" s="72" t="str">
        <f>IF(G150&gt;"",G150,"")</f>
        <v>Khosravi Sam</v>
      </c>
      <c r="E159" s="79"/>
      <c r="F159" s="81">
        <v>11</v>
      </c>
      <c r="G159" s="89">
        <v>8</v>
      </c>
      <c r="H159" s="81">
        <v>-7</v>
      </c>
      <c r="I159" s="81">
        <v>11</v>
      </c>
      <c r="J159" s="81"/>
      <c r="K159" s="75">
        <f>IF(ISBLANK(F159),"",COUNTIF(F159:J159,"&gt;=0"))</f>
        <v>3</v>
      </c>
      <c r="L159" s="76">
        <f>IF(ISBLANK(F159),"",(IF(LEFT(F159,1)="-",1,0)+IF(LEFT(G159,1)="-",1,0)+IF(LEFT(H159,1)="-",1,0)+IF(LEFT(I159,1)="-",1,0)+IF(LEFT(J159,1)="-",1,0)))</f>
        <v>1</v>
      </c>
      <c r="M159" s="77">
        <f t="shared" si="4"/>
        <v>1</v>
      </c>
      <c r="N159" s="77">
        <f t="shared" si="4"/>
      </c>
    </row>
    <row r="160" spans="2:14" ht="15">
      <c r="B160" s="64"/>
      <c r="C160" s="41"/>
      <c r="D160" s="41"/>
      <c r="E160" s="41"/>
      <c r="F160" s="41"/>
      <c r="G160" s="41"/>
      <c r="H160" s="41"/>
      <c r="I160" s="175" t="s">
        <v>73</v>
      </c>
      <c r="J160" s="175"/>
      <c r="K160" s="90">
        <f>SUM(K155:K159)</f>
        <v>9</v>
      </c>
      <c r="L160" s="90">
        <f>SUM(L155:L159)</f>
        <v>7</v>
      </c>
      <c r="M160" s="90">
        <f>SUM(M155:M159)</f>
        <v>3</v>
      </c>
      <c r="N160" s="90">
        <f>SUM(N155:N159)</f>
        <v>2</v>
      </c>
    </row>
    <row r="161" spans="2:14" ht="15">
      <c r="B161" s="91" t="s">
        <v>74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92"/>
    </row>
    <row r="162" spans="2:14" ht="15">
      <c r="B162" s="93" t="s">
        <v>75</v>
      </c>
      <c r="C162" s="94"/>
      <c r="D162" s="94" t="s">
        <v>76</v>
      </c>
      <c r="E162" s="39"/>
      <c r="F162" s="94"/>
      <c r="G162" s="94" t="s">
        <v>77</v>
      </c>
      <c r="H162" s="39"/>
      <c r="I162" s="94"/>
      <c r="J162" s="95" t="s">
        <v>78</v>
      </c>
      <c r="K162" s="46"/>
      <c r="L162" s="41"/>
      <c r="M162" s="41"/>
      <c r="N162" s="92"/>
    </row>
    <row r="163" spans="2:14" ht="18" thickBot="1">
      <c r="B163" s="64"/>
      <c r="C163" s="41"/>
      <c r="D163" s="41"/>
      <c r="E163" s="41"/>
      <c r="F163" s="41"/>
      <c r="G163" s="41"/>
      <c r="H163" s="41"/>
      <c r="I163" s="41"/>
      <c r="J163" s="176" t="str">
        <f>IF(M160=3,C149,IF(N160=3,G149,""))</f>
        <v>PT_Espoo 1</v>
      </c>
      <c r="K163" s="176"/>
      <c r="L163" s="176"/>
      <c r="M163" s="176"/>
      <c r="N163" s="176"/>
    </row>
    <row r="164" spans="2:14" ht="18" thickBot="1">
      <c r="B164" s="96"/>
      <c r="C164" s="97"/>
      <c r="D164" s="97"/>
      <c r="E164" s="97"/>
      <c r="F164" s="97"/>
      <c r="G164" s="97"/>
      <c r="H164" s="97"/>
      <c r="I164" s="97"/>
      <c r="J164" s="98"/>
      <c r="K164" s="98"/>
      <c r="L164" s="98"/>
      <c r="M164" s="98"/>
      <c r="N164" s="99"/>
    </row>
    <row r="165" ht="15" thickTop="1"/>
  </sheetData>
  <sheetProtection/>
  <mergeCells count="100">
    <mergeCell ref="F4:G4"/>
    <mergeCell ref="H4:N4"/>
    <mergeCell ref="F5:G5"/>
    <mergeCell ref="H5:N5"/>
    <mergeCell ref="F6:G6"/>
    <mergeCell ref="H6:N6"/>
    <mergeCell ref="F7:G7"/>
    <mergeCell ref="H7:J7"/>
    <mergeCell ref="L7:N7"/>
    <mergeCell ref="C9:D9"/>
    <mergeCell ref="G9:N9"/>
    <mergeCell ref="C10:D10"/>
    <mergeCell ref="G10:N10"/>
    <mergeCell ref="C11:D11"/>
    <mergeCell ref="G11:N11"/>
    <mergeCell ref="C12:D12"/>
    <mergeCell ref="G12:N12"/>
    <mergeCell ref="K14:L14"/>
    <mergeCell ref="I20:J20"/>
    <mergeCell ref="J23:N23"/>
    <mergeCell ref="F39:G39"/>
    <mergeCell ref="H39:N39"/>
    <mergeCell ref="F40:G40"/>
    <mergeCell ref="H40:N40"/>
    <mergeCell ref="F41:G41"/>
    <mergeCell ref="H41:N41"/>
    <mergeCell ref="F42:G42"/>
    <mergeCell ref="H42:J42"/>
    <mergeCell ref="L42:N42"/>
    <mergeCell ref="C44:D44"/>
    <mergeCell ref="G44:N44"/>
    <mergeCell ref="C45:D45"/>
    <mergeCell ref="G45:N45"/>
    <mergeCell ref="C46:D46"/>
    <mergeCell ref="G46:N46"/>
    <mergeCell ref="C47:D47"/>
    <mergeCell ref="G47:N47"/>
    <mergeCell ref="K49:L49"/>
    <mergeCell ref="I55:J55"/>
    <mergeCell ref="J58:N58"/>
    <mergeCell ref="F74:G74"/>
    <mergeCell ref="H74:N74"/>
    <mergeCell ref="F75:G75"/>
    <mergeCell ref="H75:N75"/>
    <mergeCell ref="F76:G76"/>
    <mergeCell ref="H76:N76"/>
    <mergeCell ref="F77:G77"/>
    <mergeCell ref="H77:J77"/>
    <mergeCell ref="L77:N77"/>
    <mergeCell ref="C79:D79"/>
    <mergeCell ref="G79:N79"/>
    <mergeCell ref="C80:D80"/>
    <mergeCell ref="G80:N80"/>
    <mergeCell ref="C81:D81"/>
    <mergeCell ref="G81:N81"/>
    <mergeCell ref="C82:D82"/>
    <mergeCell ref="G82:N82"/>
    <mergeCell ref="K84:L84"/>
    <mergeCell ref="I90:J90"/>
    <mergeCell ref="J93:N93"/>
    <mergeCell ref="F109:G109"/>
    <mergeCell ref="H109:N109"/>
    <mergeCell ref="F110:G110"/>
    <mergeCell ref="H110:N110"/>
    <mergeCell ref="F111:G111"/>
    <mergeCell ref="H111:N111"/>
    <mergeCell ref="F112:G112"/>
    <mergeCell ref="H112:J112"/>
    <mergeCell ref="L112:N112"/>
    <mergeCell ref="C114:D114"/>
    <mergeCell ref="G114:N114"/>
    <mergeCell ref="C115:D115"/>
    <mergeCell ref="G115:N115"/>
    <mergeCell ref="C116:D116"/>
    <mergeCell ref="G116:N116"/>
    <mergeCell ref="C117:D117"/>
    <mergeCell ref="G117:N117"/>
    <mergeCell ref="K119:L119"/>
    <mergeCell ref="I125:J125"/>
    <mergeCell ref="J128:N128"/>
    <mergeCell ref="F144:G144"/>
    <mergeCell ref="H144:N144"/>
    <mergeCell ref="F145:G145"/>
    <mergeCell ref="H145:N145"/>
    <mergeCell ref="F146:G146"/>
    <mergeCell ref="H146:N146"/>
    <mergeCell ref="F147:G147"/>
    <mergeCell ref="H147:J147"/>
    <mergeCell ref="L147:N147"/>
    <mergeCell ref="C149:D149"/>
    <mergeCell ref="G149:N149"/>
    <mergeCell ref="C150:D150"/>
    <mergeCell ref="G150:N150"/>
    <mergeCell ref="J163:N163"/>
    <mergeCell ref="C151:D151"/>
    <mergeCell ref="G151:N151"/>
    <mergeCell ref="C152:D152"/>
    <mergeCell ref="G152:N152"/>
    <mergeCell ref="K154:L154"/>
    <mergeCell ref="I160:J16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19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4.421875" style="0" customWidth="1"/>
    <col min="2" max="2" width="7.57421875" style="0" customWidth="1"/>
    <col min="3" max="3" width="21.00390625" style="0" customWidth="1"/>
    <col min="4" max="4" width="10.00390625" style="0" customWidth="1"/>
  </cols>
  <sheetData>
    <row r="1" ht="15" thickBot="1"/>
    <row r="2" spans="1:10" ht="17.25">
      <c r="A2" s="116"/>
      <c r="B2" s="117" t="s">
        <v>0</v>
      </c>
      <c r="C2" s="118"/>
      <c r="D2" s="118"/>
      <c r="E2" s="119"/>
      <c r="F2" s="120"/>
      <c r="G2" s="121"/>
      <c r="H2" s="121"/>
      <c r="I2" s="122"/>
      <c r="J2" s="122"/>
    </row>
    <row r="3" spans="1:10" ht="15">
      <c r="A3" s="116"/>
      <c r="B3" s="123" t="s">
        <v>184</v>
      </c>
      <c r="C3" s="122"/>
      <c r="D3" s="122"/>
      <c r="E3" s="124"/>
      <c r="F3" s="120"/>
      <c r="G3" s="121"/>
      <c r="H3" s="121"/>
      <c r="I3" s="122"/>
      <c r="J3" s="122"/>
    </row>
    <row r="4" spans="1:10" ht="15.75" thickBot="1">
      <c r="A4" s="116"/>
      <c r="B4" s="125" t="s">
        <v>185</v>
      </c>
      <c r="C4" s="126"/>
      <c r="D4" s="126"/>
      <c r="E4" s="127"/>
      <c r="F4" s="120"/>
      <c r="G4" s="121"/>
      <c r="H4" s="121"/>
      <c r="I4" s="122"/>
      <c r="J4" s="122"/>
    </row>
    <row r="5" spans="1:10" ht="15">
      <c r="A5" s="128"/>
      <c r="B5" s="129"/>
      <c r="C5" s="129"/>
      <c r="D5" s="129"/>
      <c r="E5" s="129"/>
      <c r="F5" s="128"/>
      <c r="G5" s="128"/>
      <c r="H5" s="128"/>
      <c r="I5" s="122"/>
      <c r="J5" s="122"/>
    </row>
    <row r="6" spans="1:10" ht="14.25">
      <c r="A6" s="130"/>
      <c r="B6" s="130" t="s">
        <v>3</v>
      </c>
      <c r="C6" s="130" t="s">
        <v>104</v>
      </c>
      <c r="D6" s="130" t="s">
        <v>5</v>
      </c>
      <c r="E6" s="130" t="s">
        <v>105</v>
      </c>
      <c r="F6" s="130" t="s">
        <v>65</v>
      </c>
      <c r="G6" s="130" t="s">
        <v>186</v>
      </c>
      <c r="H6" s="130" t="s">
        <v>106</v>
      </c>
      <c r="I6" s="131"/>
      <c r="J6" s="132"/>
    </row>
    <row r="7" spans="1:10" ht="14.25">
      <c r="A7" s="130" t="s">
        <v>6</v>
      </c>
      <c r="B7" s="130" t="s">
        <v>187</v>
      </c>
      <c r="C7" s="130" t="s">
        <v>52</v>
      </c>
      <c r="D7" s="130" t="s">
        <v>9</v>
      </c>
      <c r="E7" s="130" t="s">
        <v>11</v>
      </c>
      <c r="F7" s="130" t="s">
        <v>188</v>
      </c>
      <c r="G7" s="130" t="s">
        <v>189</v>
      </c>
      <c r="H7" s="130" t="s">
        <v>6</v>
      </c>
      <c r="I7" s="131"/>
      <c r="J7" s="132"/>
    </row>
    <row r="8" spans="1:10" ht="14.25">
      <c r="A8" s="130" t="s">
        <v>10</v>
      </c>
      <c r="B8" s="130" t="s">
        <v>190</v>
      </c>
      <c r="C8" s="130" t="s">
        <v>88</v>
      </c>
      <c r="D8" s="130" t="s">
        <v>111</v>
      </c>
      <c r="E8" s="130" t="s">
        <v>10</v>
      </c>
      <c r="F8" s="130" t="s">
        <v>191</v>
      </c>
      <c r="G8" s="130" t="s">
        <v>192</v>
      </c>
      <c r="H8" s="130" t="s">
        <v>10</v>
      </c>
      <c r="I8" s="131"/>
      <c r="J8" s="132"/>
    </row>
    <row r="9" spans="1:10" ht="14.25">
      <c r="A9" s="130" t="s">
        <v>11</v>
      </c>
      <c r="B9" s="130" t="s">
        <v>193</v>
      </c>
      <c r="C9" s="130" t="s">
        <v>58</v>
      </c>
      <c r="D9" s="130" t="s">
        <v>16</v>
      </c>
      <c r="E9" s="130" t="s">
        <v>6</v>
      </c>
      <c r="F9" s="130" t="s">
        <v>194</v>
      </c>
      <c r="G9" s="130" t="s">
        <v>195</v>
      </c>
      <c r="H9" s="130" t="s">
        <v>11</v>
      </c>
      <c r="I9" s="131"/>
      <c r="J9" s="132"/>
    </row>
    <row r="10" spans="1:10" ht="14.25">
      <c r="A10" s="130" t="s">
        <v>14</v>
      </c>
      <c r="B10" s="130" t="s">
        <v>196</v>
      </c>
      <c r="C10" s="130" t="s">
        <v>91</v>
      </c>
      <c r="D10" s="130" t="s">
        <v>102</v>
      </c>
      <c r="E10" s="130" t="s">
        <v>128</v>
      </c>
      <c r="F10" s="130" t="s">
        <v>197</v>
      </c>
      <c r="G10" s="130" t="s">
        <v>198</v>
      </c>
      <c r="H10" s="130" t="s">
        <v>14</v>
      </c>
      <c r="I10" s="131"/>
      <c r="J10" s="132"/>
    </row>
    <row r="11" spans="1:10" ht="14.25">
      <c r="A11" s="130" t="s">
        <v>17</v>
      </c>
      <c r="B11" s="130"/>
      <c r="C11" s="130"/>
      <c r="D11" s="130"/>
      <c r="E11" s="130"/>
      <c r="F11" s="130"/>
      <c r="G11" s="130"/>
      <c r="H11" s="130"/>
      <c r="I11" s="131"/>
      <c r="J11" s="132"/>
    </row>
    <row r="12" spans="1:10" ht="14.25">
      <c r="A12" s="133"/>
      <c r="B12" s="133"/>
      <c r="C12" s="134"/>
      <c r="D12" s="134"/>
      <c r="E12" s="134"/>
      <c r="F12" s="134"/>
      <c r="G12" s="134"/>
      <c r="H12" s="134"/>
      <c r="I12" s="135"/>
      <c r="J12" s="135"/>
    </row>
    <row r="13" spans="1:10" ht="14.25">
      <c r="A13" s="132"/>
      <c r="B13" s="136"/>
      <c r="C13" s="130"/>
      <c r="D13" s="130" t="s">
        <v>112</v>
      </c>
      <c r="E13" s="130" t="s">
        <v>113</v>
      </c>
      <c r="F13" s="130" t="s">
        <v>114</v>
      </c>
      <c r="G13" s="130" t="s">
        <v>115</v>
      </c>
      <c r="H13" s="130" t="s">
        <v>116</v>
      </c>
      <c r="I13" s="130" t="s">
        <v>117</v>
      </c>
      <c r="J13" s="130" t="s">
        <v>77</v>
      </c>
    </row>
    <row r="14" spans="1:10" ht="14.25">
      <c r="A14" s="132"/>
      <c r="B14" s="136"/>
      <c r="C14" s="130" t="s">
        <v>118</v>
      </c>
      <c r="D14" s="130" t="s">
        <v>199</v>
      </c>
      <c r="E14" s="130" t="s">
        <v>200</v>
      </c>
      <c r="F14" s="130" t="s">
        <v>200</v>
      </c>
      <c r="G14" s="130"/>
      <c r="H14" s="130"/>
      <c r="I14" s="130" t="s">
        <v>24</v>
      </c>
      <c r="J14" s="130" t="s">
        <v>14</v>
      </c>
    </row>
    <row r="15" spans="1:10" ht="14.25">
      <c r="A15" s="132"/>
      <c r="B15" s="136"/>
      <c r="C15" s="130" t="s">
        <v>162</v>
      </c>
      <c r="D15" s="130" t="s">
        <v>199</v>
      </c>
      <c r="E15" s="130" t="s">
        <v>201</v>
      </c>
      <c r="F15" s="130" t="s">
        <v>202</v>
      </c>
      <c r="G15" s="130" t="s">
        <v>201</v>
      </c>
      <c r="H15" s="130"/>
      <c r="I15" s="130" t="s">
        <v>13</v>
      </c>
      <c r="J15" s="130" t="s">
        <v>11</v>
      </c>
    </row>
    <row r="16" spans="1:10" ht="14.25">
      <c r="A16" s="132"/>
      <c r="B16" s="136"/>
      <c r="C16" s="130" t="s">
        <v>163</v>
      </c>
      <c r="D16" s="130" t="s">
        <v>203</v>
      </c>
      <c r="E16" s="130" t="s">
        <v>201</v>
      </c>
      <c r="F16" s="130" t="s">
        <v>204</v>
      </c>
      <c r="G16" s="130"/>
      <c r="H16" s="130"/>
      <c r="I16" s="130" t="s">
        <v>24</v>
      </c>
      <c r="J16" s="130" t="s">
        <v>10</v>
      </c>
    </row>
    <row r="17" spans="1:10" ht="14.25">
      <c r="A17" s="132"/>
      <c r="B17" s="136"/>
      <c r="C17" s="130" t="s">
        <v>119</v>
      </c>
      <c r="D17" s="130" t="s">
        <v>205</v>
      </c>
      <c r="E17" s="130" t="s">
        <v>206</v>
      </c>
      <c r="F17" s="130" t="s">
        <v>200</v>
      </c>
      <c r="G17" s="130" t="s">
        <v>200</v>
      </c>
      <c r="H17" s="130"/>
      <c r="I17" s="130" t="s">
        <v>13</v>
      </c>
      <c r="J17" s="130" t="s">
        <v>14</v>
      </c>
    </row>
    <row r="18" spans="1:10" ht="14.25">
      <c r="A18" s="132"/>
      <c r="B18" s="136"/>
      <c r="C18" s="130" t="s">
        <v>120</v>
      </c>
      <c r="D18" s="130" t="s">
        <v>201</v>
      </c>
      <c r="E18" s="130" t="s">
        <v>199</v>
      </c>
      <c r="F18" s="130" t="s">
        <v>199</v>
      </c>
      <c r="G18" s="130"/>
      <c r="H18" s="130"/>
      <c r="I18" s="130" t="s">
        <v>24</v>
      </c>
      <c r="J18" s="130" t="s">
        <v>11</v>
      </c>
    </row>
    <row r="19" spans="1:10" ht="14.25">
      <c r="A19" s="132"/>
      <c r="B19" s="136"/>
      <c r="C19" s="130" t="s">
        <v>146</v>
      </c>
      <c r="D19" s="130" t="s">
        <v>207</v>
      </c>
      <c r="E19" s="130" t="s">
        <v>200</v>
      </c>
      <c r="F19" s="130" t="s">
        <v>201</v>
      </c>
      <c r="G19" s="130"/>
      <c r="H19" s="130"/>
      <c r="I19" s="130" t="s">
        <v>24</v>
      </c>
      <c r="J19" s="130" t="s">
        <v>6</v>
      </c>
    </row>
    <row r="20" spans="1:10" ht="14.25">
      <c r="A20" s="132"/>
      <c r="B20" s="136"/>
      <c r="C20" s="130"/>
      <c r="D20" s="130"/>
      <c r="E20" s="130"/>
      <c r="F20" s="130"/>
      <c r="G20" s="130"/>
      <c r="H20" s="130"/>
      <c r="I20" s="130"/>
      <c r="J20" s="130"/>
    </row>
    <row r="21" spans="1:10" ht="14.25">
      <c r="A21" s="132"/>
      <c r="B21" s="136"/>
      <c r="C21" s="130"/>
      <c r="D21" s="130"/>
      <c r="E21" s="130"/>
      <c r="F21" s="130"/>
      <c r="G21" s="130"/>
      <c r="H21" s="130"/>
      <c r="I21" s="130"/>
      <c r="J21" s="130"/>
    </row>
    <row r="22" spans="1:10" ht="14.25">
      <c r="A22" s="132"/>
      <c r="B22" s="136"/>
      <c r="C22" s="130"/>
      <c r="D22" s="130"/>
      <c r="E22" s="130"/>
      <c r="F22" s="130"/>
      <c r="G22" s="130"/>
      <c r="H22" s="130"/>
      <c r="I22" s="130"/>
      <c r="J22" s="130"/>
    </row>
    <row r="23" spans="1:10" ht="14.25">
      <c r="A23" s="132"/>
      <c r="B23" s="136"/>
      <c r="C23" s="130"/>
      <c r="D23" s="130"/>
      <c r="E23" s="130"/>
      <c r="F23" s="130"/>
      <c r="G23" s="130"/>
      <c r="H23" s="130"/>
      <c r="I23" s="130"/>
      <c r="J23" s="130"/>
    </row>
    <row r="24" spans="1:10" ht="14.25">
      <c r="A24" s="132"/>
      <c r="B24" s="132"/>
      <c r="C24" s="133"/>
      <c r="D24" s="133"/>
      <c r="E24" s="133"/>
      <c r="F24" s="133"/>
      <c r="G24" s="133"/>
      <c r="H24" s="133"/>
      <c r="I24" s="133"/>
      <c r="J24" s="133"/>
    </row>
    <row r="25" spans="1:10" ht="14.25">
      <c r="A25" s="130"/>
      <c r="B25" s="130" t="s">
        <v>3</v>
      </c>
      <c r="C25" s="130" t="s">
        <v>121</v>
      </c>
      <c r="D25" s="130" t="s">
        <v>5</v>
      </c>
      <c r="E25" s="130" t="s">
        <v>105</v>
      </c>
      <c r="F25" s="130" t="s">
        <v>65</v>
      </c>
      <c r="G25" s="130" t="s">
        <v>186</v>
      </c>
      <c r="H25" s="130" t="s">
        <v>106</v>
      </c>
      <c r="I25" s="131"/>
      <c r="J25" s="132"/>
    </row>
    <row r="26" spans="1:10" ht="14.25">
      <c r="A26" s="130" t="s">
        <v>6</v>
      </c>
      <c r="B26" s="130" t="s">
        <v>208</v>
      </c>
      <c r="C26" s="130" t="s">
        <v>209</v>
      </c>
      <c r="D26" s="130" t="s">
        <v>210</v>
      </c>
      <c r="E26" s="130" t="s">
        <v>10</v>
      </c>
      <c r="F26" s="130" t="s">
        <v>211</v>
      </c>
      <c r="G26" s="130" t="s">
        <v>212</v>
      </c>
      <c r="H26" s="130" t="s">
        <v>10</v>
      </c>
      <c r="I26" s="131"/>
      <c r="J26" s="132"/>
    </row>
    <row r="27" spans="1:10" ht="14.25">
      <c r="A27" s="130" t="s">
        <v>10</v>
      </c>
      <c r="B27" s="130" t="s">
        <v>213</v>
      </c>
      <c r="C27" s="130" t="s">
        <v>82</v>
      </c>
      <c r="D27" s="130" t="s">
        <v>214</v>
      </c>
      <c r="E27" s="130" t="s">
        <v>11</v>
      </c>
      <c r="F27" s="130" t="s">
        <v>215</v>
      </c>
      <c r="G27" s="130" t="s">
        <v>216</v>
      </c>
      <c r="H27" s="130" t="s">
        <v>6</v>
      </c>
      <c r="I27" s="131"/>
      <c r="J27" s="132"/>
    </row>
    <row r="28" spans="1:10" ht="14.25">
      <c r="A28" s="130" t="s">
        <v>11</v>
      </c>
      <c r="B28" s="130" t="s">
        <v>217</v>
      </c>
      <c r="C28" s="130" t="s">
        <v>218</v>
      </c>
      <c r="D28" s="130" t="s">
        <v>219</v>
      </c>
      <c r="E28" s="130" t="s">
        <v>6</v>
      </c>
      <c r="F28" s="130" t="s">
        <v>220</v>
      </c>
      <c r="G28" s="130" t="s">
        <v>221</v>
      </c>
      <c r="H28" s="130" t="s">
        <v>11</v>
      </c>
      <c r="I28" s="131"/>
      <c r="J28" s="132"/>
    </row>
    <row r="29" spans="1:10" ht="14.25">
      <c r="A29" s="130" t="s">
        <v>14</v>
      </c>
      <c r="B29" s="130" t="s">
        <v>222</v>
      </c>
      <c r="C29" s="130" t="s">
        <v>100</v>
      </c>
      <c r="D29" s="130" t="s">
        <v>125</v>
      </c>
      <c r="E29" s="130" t="s">
        <v>128</v>
      </c>
      <c r="F29" s="130" t="s">
        <v>157</v>
      </c>
      <c r="G29" s="130" t="s">
        <v>223</v>
      </c>
      <c r="H29" s="130" t="s">
        <v>14</v>
      </c>
      <c r="I29" s="131"/>
      <c r="J29" s="132"/>
    </row>
    <row r="30" spans="1:10" ht="14.25">
      <c r="A30" s="130" t="s">
        <v>17</v>
      </c>
      <c r="B30" s="130"/>
      <c r="C30" s="130"/>
      <c r="D30" s="130"/>
      <c r="E30" s="130"/>
      <c r="F30" s="130"/>
      <c r="G30" s="130"/>
      <c r="H30" s="130"/>
      <c r="I30" s="131"/>
      <c r="J30" s="132"/>
    </row>
    <row r="31" spans="1:10" ht="14.25">
      <c r="A31" s="133"/>
      <c r="B31" s="133"/>
      <c r="C31" s="134"/>
      <c r="D31" s="134"/>
      <c r="E31" s="134"/>
      <c r="F31" s="134"/>
      <c r="G31" s="134"/>
      <c r="H31" s="134"/>
      <c r="I31" s="135"/>
      <c r="J31" s="135"/>
    </row>
    <row r="32" spans="1:10" ht="14.25">
      <c r="A32" s="132"/>
      <c r="B32" s="136"/>
      <c r="C32" s="130"/>
      <c r="D32" s="130" t="s">
        <v>112</v>
      </c>
      <c r="E32" s="130" t="s">
        <v>113</v>
      </c>
      <c r="F32" s="130" t="s">
        <v>114</v>
      </c>
      <c r="G32" s="130" t="s">
        <v>115</v>
      </c>
      <c r="H32" s="130" t="s">
        <v>116</v>
      </c>
      <c r="I32" s="130" t="s">
        <v>117</v>
      </c>
      <c r="J32" s="130" t="s">
        <v>77</v>
      </c>
    </row>
    <row r="33" spans="1:10" ht="14.25">
      <c r="A33" s="132"/>
      <c r="B33" s="136"/>
      <c r="C33" s="130" t="s">
        <v>118</v>
      </c>
      <c r="D33" s="130" t="s">
        <v>207</v>
      </c>
      <c r="E33" s="130" t="s">
        <v>224</v>
      </c>
      <c r="F33" s="130" t="s">
        <v>206</v>
      </c>
      <c r="G33" s="130" t="s">
        <v>207</v>
      </c>
      <c r="H33" s="130"/>
      <c r="I33" s="130" t="s">
        <v>13</v>
      </c>
      <c r="J33" s="130" t="s">
        <v>14</v>
      </c>
    </row>
    <row r="34" spans="1:10" ht="14.25">
      <c r="A34" s="132"/>
      <c r="B34" s="136"/>
      <c r="C34" s="130" t="s">
        <v>162</v>
      </c>
      <c r="D34" s="130" t="s">
        <v>225</v>
      </c>
      <c r="E34" s="130" t="s">
        <v>200</v>
      </c>
      <c r="F34" s="130" t="s">
        <v>226</v>
      </c>
      <c r="G34" s="130"/>
      <c r="H34" s="130"/>
      <c r="I34" s="130" t="s">
        <v>24</v>
      </c>
      <c r="J34" s="130" t="s">
        <v>11</v>
      </c>
    </row>
    <row r="35" spans="1:10" ht="14.25">
      <c r="A35" s="132"/>
      <c r="B35" s="136"/>
      <c r="C35" s="130" t="s">
        <v>163</v>
      </c>
      <c r="D35" s="130" t="s">
        <v>201</v>
      </c>
      <c r="E35" s="130" t="s">
        <v>207</v>
      </c>
      <c r="F35" s="130" t="s">
        <v>207</v>
      </c>
      <c r="G35" s="130"/>
      <c r="H35" s="130"/>
      <c r="I35" s="130" t="s">
        <v>24</v>
      </c>
      <c r="J35" s="130" t="s">
        <v>10</v>
      </c>
    </row>
    <row r="36" spans="1:10" ht="14.25">
      <c r="A36" s="132"/>
      <c r="B36" s="136"/>
      <c r="C36" s="130" t="s">
        <v>119</v>
      </c>
      <c r="D36" s="130" t="s">
        <v>227</v>
      </c>
      <c r="E36" s="130" t="s">
        <v>132</v>
      </c>
      <c r="F36" s="130" t="s">
        <v>201</v>
      </c>
      <c r="G36" s="130" t="s">
        <v>204</v>
      </c>
      <c r="H36" s="130" t="s">
        <v>205</v>
      </c>
      <c r="I36" s="130" t="s">
        <v>134</v>
      </c>
      <c r="J36" s="130" t="s">
        <v>14</v>
      </c>
    </row>
    <row r="37" spans="1:10" ht="14.25">
      <c r="A37" s="132"/>
      <c r="B37" s="136"/>
      <c r="C37" s="130" t="s">
        <v>120</v>
      </c>
      <c r="D37" s="130" t="s">
        <v>228</v>
      </c>
      <c r="E37" s="130" t="s">
        <v>229</v>
      </c>
      <c r="F37" s="130" t="s">
        <v>201</v>
      </c>
      <c r="G37" s="130" t="s">
        <v>230</v>
      </c>
      <c r="H37" s="130"/>
      <c r="I37" s="130" t="s">
        <v>118</v>
      </c>
      <c r="J37" s="130" t="s">
        <v>11</v>
      </c>
    </row>
    <row r="38" spans="1:10" ht="14.25">
      <c r="A38" s="132"/>
      <c r="B38" s="136"/>
      <c r="C38" s="130" t="s">
        <v>146</v>
      </c>
      <c r="D38" s="130" t="s">
        <v>201</v>
      </c>
      <c r="E38" s="130" t="s">
        <v>224</v>
      </c>
      <c r="F38" s="130" t="s">
        <v>225</v>
      </c>
      <c r="G38" s="130"/>
      <c r="H38" s="130"/>
      <c r="I38" s="130" t="s">
        <v>24</v>
      </c>
      <c r="J38" s="130" t="s">
        <v>6</v>
      </c>
    </row>
    <row r="39" spans="1:10" ht="14.25">
      <c r="A39" s="132"/>
      <c r="B39" s="136"/>
      <c r="C39" s="130"/>
      <c r="D39" s="130"/>
      <c r="E39" s="130"/>
      <c r="F39" s="130"/>
      <c r="G39" s="130"/>
      <c r="H39" s="130"/>
      <c r="I39" s="130"/>
      <c r="J39" s="130"/>
    </row>
    <row r="40" spans="1:10" ht="14.25">
      <c r="A40" s="132"/>
      <c r="B40" s="136"/>
      <c r="C40" s="130"/>
      <c r="D40" s="130"/>
      <c r="E40" s="130"/>
      <c r="F40" s="130"/>
      <c r="G40" s="130"/>
      <c r="H40" s="130"/>
      <c r="I40" s="130"/>
      <c r="J40" s="130"/>
    </row>
    <row r="41" spans="1:10" ht="14.25">
      <c r="A41" s="132"/>
      <c r="B41" s="136"/>
      <c r="C41" s="130"/>
      <c r="D41" s="130"/>
      <c r="E41" s="130"/>
      <c r="F41" s="130"/>
      <c r="G41" s="130"/>
      <c r="H41" s="130"/>
      <c r="I41" s="130"/>
      <c r="J41" s="130"/>
    </row>
    <row r="42" spans="1:10" ht="14.25">
      <c r="A42" s="132"/>
      <c r="B42" s="136"/>
      <c r="C42" s="130"/>
      <c r="D42" s="130"/>
      <c r="E42" s="130"/>
      <c r="F42" s="130"/>
      <c r="G42" s="130"/>
      <c r="H42" s="130"/>
      <c r="I42" s="130"/>
      <c r="J42" s="130"/>
    </row>
    <row r="43" spans="1:10" ht="14.25">
      <c r="A43" s="132"/>
      <c r="B43" s="132"/>
      <c r="C43" s="133"/>
      <c r="D43" s="133"/>
      <c r="E43" s="133"/>
      <c r="F43" s="133"/>
      <c r="G43" s="133"/>
      <c r="H43" s="133"/>
      <c r="I43" s="133"/>
      <c r="J43" s="133"/>
    </row>
    <row r="44" spans="1:10" ht="14.25">
      <c r="A44" s="130"/>
      <c r="B44" s="130" t="s">
        <v>3</v>
      </c>
      <c r="C44" s="130" t="s">
        <v>231</v>
      </c>
      <c r="D44" s="130" t="s">
        <v>5</v>
      </c>
      <c r="E44" s="130" t="s">
        <v>105</v>
      </c>
      <c r="F44" s="130" t="s">
        <v>65</v>
      </c>
      <c r="G44" s="130" t="s">
        <v>186</v>
      </c>
      <c r="H44" s="130" t="s">
        <v>106</v>
      </c>
      <c r="I44" s="131"/>
      <c r="J44" s="132"/>
    </row>
    <row r="45" spans="1:10" ht="14.25">
      <c r="A45" s="130" t="s">
        <v>6</v>
      </c>
      <c r="B45" s="130" t="s">
        <v>232</v>
      </c>
      <c r="C45" s="130" t="s">
        <v>54</v>
      </c>
      <c r="D45" s="130" t="s">
        <v>16</v>
      </c>
      <c r="E45" s="130" t="s">
        <v>10</v>
      </c>
      <c r="F45" s="130" t="s">
        <v>233</v>
      </c>
      <c r="G45" s="130" t="s">
        <v>234</v>
      </c>
      <c r="H45" s="130" t="s">
        <v>10</v>
      </c>
      <c r="I45" s="131"/>
      <c r="J45" s="132"/>
    </row>
    <row r="46" spans="1:10" ht="14.25">
      <c r="A46" s="130" t="s">
        <v>10</v>
      </c>
      <c r="B46" s="130" t="s">
        <v>235</v>
      </c>
      <c r="C46" s="130" t="s">
        <v>89</v>
      </c>
      <c r="D46" s="130" t="s">
        <v>102</v>
      </c>
      <c r="E46" s="130" t="s">
        <v>11</v>
      </c>
      <c r="F46" s="130" t="s">
        <v>188</v>
      </c>
      <c r="G46" s="130" t="s">
        <v>236</v>
      </c>
      <c r="H46" s="130" t="s">
        <v>6</v>
      </c>
      <c r="I46" s="131"/>
      <c r="J46" s="132"/>
    </row>
    <row r="47" spans="1:10" ht="14.25">
      <c r="A47" s="130" t="s">
        <v>11</v>
      </c>
      <c r="B47" s="130" t="s">
        <v>237</v>
      </c>
      <c r="C47" s="130" t="s">
        <v>84</v>
      </c>
      <c r="D47" s="130" t="s">
        <v>214</v>
      </c>
      <c r="E47" s="130" t="s">
        <v>6</v>
      </c>
      <c r="F47" s="130" t="s">
        <v>160</v>
      </c>
      <c r="G47" s="130" t="s">
        <v>238</v>
      </c>
      <c r="H47" s="130" t="s">
        <v>11</v>
      </c>
      <c r="I47" s="131"/>
      <c r="J47" s="132"/>
    </row>
    <row r="48" spans="1:10" ht="14.25">
      <c r="A48" s="130" t="s">
        <v>14</v>
      </c>
      <c r="B48" s="130" t="s">
        <v>239</v>
      </c>
      <c r="C48" s="130" t="s">
        <v>92</v>
      </c>
      <c r="D48" s="130" t="s">
        <v>109</v>
      </c>
      <c r="E48" s="130" t="s">
        <v>128</v>
      </c>
      <c r="F48" s="130" t="s">
        <v>157</v>
      </c>
      <c r="G48" s="130" t="s">
        <v>240</v>
      </c>
      <c r="H48" s="130" t="s">
        <v>14</v>
      </c>
      <c r="I48" s="131"/>
      <c r="J48" s="132"/>
    </row>
    <row r="49" spans="1:10" ht="14.25">
      <c r="A49" s="130" t="s">
        <v>17</v>
      </c>
      <c r="B49" s="130"/>
      <c r="C49" s="130"/>
      <c r="D49" s="130"/>
      <c r="E49" s="130"/>
      <c r="F49" s="130"/>
      <c r="G49" s="130"/>
      <c r="H49" s="130"/>
      <c r="I49" s="131"/>
      <c r="J49" s="132"/>
    </row>
    <row r="50" spans="1:10" ht="14.25">
      <c r="A50" s="133"/>
      <c r="B50" s="133"/>
      <c r="C50" s="134"/>
      <c r="D50" s="134"/>
      <c r="E50" s="134"/>
      <c r="F50" s="134"/>
      <c r="G50" s="134"/>
      <c r="H50" s="134"/>
      <c r="I50" s="135"/>
      <c r="J50" s="135"/>
    </row>
    <row r="51" spans="1:10" ht="14.25">
      <c r="A51" s="132"/>
      <c r="B51" s="136"/>
      <c r="C51" s="130"/>
      <c r="D51" s="130" t="s">
        <v>112</v>
      </c>
      <c r="E51" s="130" t="s">
        <v>113</v>
      </c>
      <c r="F51" s="130" t="s">
        <v>114</v>
      </c>
      <c r="G51" s="130" t="s">
        <v>115</v>
      </c>
      <c r="H51" s="130" t="s">
        <v>116</v>
      </c>
      <c r="I51" s="130" t="s">
        <v>117</v>
      </c>
      <c r="J51" s="130" t="s">
        <v>77</v>
      </c>
    </row>
    <row r="52" spans="1:10" ht="14.25">
      <c r="A52" s="132"/>
      <c r="B52" s="136"/>
      <c r="C52" s="130" t="s">
        <v>118</v>
      </c>
      <c r="D52" s="130" t="s">
        <v>199</v>
      </c>
      <c r="E52" s="130" t="s">
        <v>201</v>
      </c>
      <c r="F52" s="130" t="s">
        <v>204</v>
      </c>
      <c r="G52" s="130"/>
      <c r="H52" s="130"/>
      <c r="I52" s="130" t="s">
        <v>24</v>
      </c>
      <c r="J52" s="130" t="s">
        <v>14</v>
      </c>
    </row>
    <row r="53" spans="1:10" ht="14.25">
      <c r="A53" s="132"/>
      <c r="B53" s="136"/>
      <c r="C53" s="130" t="s">
        <v>162</v>
      </c>
      <c r="D53" s="130" t="s">
        <v>200</v>
      </c>
      <c r="E53" s="130" t="s">
        <v>241</v>
      </c>
      <c r="F53" s="130" t="s">
        <v>201</v>
      </c>
      <c r="G53" s="130"/>
      <c r="H53" s="130"/>
      <c r="I53" s="130" t="s">
        <v>24</v>
      </c>
      <c r="J53" s="130" t="s">
        <v>11</v>
      </c>
    </row>
    <row r="54" spans="1:10" ht="14.25">
      <c r="A54" s="132"/>
      <c r="B54" s="136"/>
      <c r="C54" s="130" t="s">
        <v>163</v>
      </c>
      <c r="D54" s="130" t="s">
        <v>226</v>
      </c>
      <c r="E54" s="130" t="s">
        <v>200</v>
      </c>
      <c r="F54" s="130" t="s">
        <v>207</v>
      </c>
      <c r="G54" s="130"/>
      <c r="H54" s="130"/>
      <c r="I54" s="130" t="s">
        <v>24</v>
      </c>
      <c r="J54" s="130" t="s">
        <v>10</v>
      </c>
    </row>
    <row r="55" spans="1:10" ht="14.25">
      <c r="A55" s="132"/>
      <c r="B55" s="136"/>
      <c r="C55" s="130" t="s">
        <v>119</v>
      </c>
      <c r="D55" s="130" t="s">
        <v>242</v>
      </c>
      <c r="E55" s="130" t="s">
        <v>199</v>
      </c>
      <c r="F55" s="130" t="s">
        <v>225</v>
      </c>
      <c r="G55" s="130"/>
      <c r="H55" s="130"/>
      <c r="I55" s="130" t="s">
        <v>24</v>
      </c>
      <c r="J55" s="130" t="s">
        <v>14</v>
      </c>
    </row>
    <row r="56" spans="1:10" ht="14.25">
      <c r="A56" s="132"/>
      <c r="B56" s="136"/>
      <c r="C56" s="130" t="s">
        <v>120</v>
      </c>
      <c r="D56" s="130" t="s">
        <v>227</v>
      </c>
      <c r="E56" s="130" t="s">
        <v>243</v>
      </c>
      <c r="F56" s="130" t="s">
        <v>244</v>
      </c>
      <c r="G56" s="130"/>
      <c r="H56" s="130"/>
      <c r="I56" s="130" t="s">
        <v>133</v>
      </c>
      <c r="J56" s="130" t="s">
        <v>11</v>
      </c>
    </row>
    <row r="57" spans="1:10" ht="14.25">
      <c r="A57" s="132"/>
      <c r="B57" s="136"/>
      <c r="C57" s="130" t="s">
        <v>146</v>
      </c>
      <c r="D57" s="130" t="s">
        <v>204</v>
      </c>
      <c r="E57" s="130" t="s">
        <v>225</v>
      </c>
      <c r="F57" s="130" t="s">
        <v>200</v>
      </c>
      <c r="G57" s="130"/>
      <c r="H57" s="130"/>
      <c r="I57" s="130" t="s">
        <v>24</v>
      </c>
      <c r="J57" s="130" t="s">
        <v>6</v>
      </c>
    </row>
    <row r="58" spans="1:10" ht="14.25">
      <c r="A58" s="132"/>
      <c r="B58" s="136"/>
      <c r="C58" s="130"/>
      <c r="D58" s="130"/>
      <c r="E58" s="130"/>
      <c r="F58" s="130"/>
      <c r="G58" s="130"/>
      <c r="H58" s="130"/>
      <c r="I58" s="130"/>
      <c r="J58" s="130"/>
    </row>
    <row r="59" spans="1:10" ht="14.25">
      <c r="A59" s="132"/>
      <c r="B59" s="136"/>
      <c r="C59" s="130"/>
      <c r="D59" s="130"/>
      <c r="E59" s="130"/>
      <c r="F59" s="130"/>
      <c r="G59" s="130"/>
      <c r="H59" s="130"/>
      <c r="I59" s="130"/>
      <c r="J59" s="130"/>
    </row>
    <row r="60" spans="1:10" ht="14.25">
      <c r="A60" s="132"/>
      <c r="B60" s="136"/>
      <c r="C60" s="130"/>
      <c r="D60" s="130"/>
      <c r="E60" s="130"/>
      <c r="F60" s="130"/>
      <c r="G60" s="130"/>
      <c r="H60" s="130"/>
      <c r="I60" s="130"/>
      <c r="J60" s="130"/>
    </row>
    <row r="61" spans="1:10" ht="14.25">
      <c r="A61" s="132"/>
      <c r="B61" s="136"/>
      <c r="C61" s="130"/>
      <c r="D61" s="130"/>
      <c r="E61" s="130"/>
      <c r="F61" s="130"/>
      <c r="G61" s="130"/>
      <c r="H61" s="130"/>
      <c r="I61" s="130"/>
      <c r="J61" s="130"/>
    </row>
    <row r="62" spans="1:10" ht="14.25">
      <c r="A62" s="132"/>
      <c r="B62" s="132"/>
      <c r="C62" s="133"/>
      <c r="D62" s="133"/>
      <c r="E62" s="133"/>
      <c r="F62" s="133"/>
      <c r="G62" s="133"/>
      <c r="H62" s="133"/>
      <c r="I62" s="133"/>
      <c r="J62" s="133"/>
    </row>
    <row r="63" spans="1:10" ht="14.25">
      <c r="A63" s="130"/>
      <c r="B63" s="130" t="s">
        <v>3</v>
      </c>
      <c r="C63" s="130" t="s">
        <v>245</v>
      </c>
      <c r="D63" s="130" t="s">
        <v>5</v>
      </c>
      <c r="E63" s="130" t="s">
        <v>105</v>
      </c>
      <c r="F63" s="130" t="s">
        <v>65</v>
      </c>
      <c r="G63" s="130" t="s">
        <v>186</v>
      </c>
      <c r="H63" s="130" t="s">
        <v>106</v>
      </c>
      <c r="I63" s="131"/>
      <c r="J63" s="132"/>
    </row>
    <row r="64" spans="1:10" ht="14.25">
      <c r="A64" s="130" t="s">
        <v>6</v>
      </c>
      <c r="B64" s="130" t="s">
        <v>246</v>
      </c>
      <c r="C64" s="130" t="s">
        <v>56</v>
      </c>
      <c r="D64" s="130" t="s">
        <v>9</v>
      </c>
      <c r="E64" s="130" t="s">
        <v>11</v>
      </c>
      <c r="F64" s="130" t="s">
        <v>188</v>
      </c>
      <c r="G64" s="130" t="s">
        <v>247</v>
      </c>
      <c r="H64" s="130" t="s">
        <v>6</v>
      </c>
      <c r="I64" s="131"/>
      <c r="J64" s="132"/>
    </row>
    <row r="65" spans="1:10" ht="14.25">
      <c r="A65" s="130" t="s">
        <v>10</v>
      </c>
      <c r="B65" s="130" t="s">
        <v>235</v>
      </c>
      <c r="C65" s="130" t="s">
        <v>87</v>
      </c>
      <c r="D65" s="130" t="s">
        <v>102</v>
      </c>
      <c r="E65" s="130" t="s">
        <v>10</v>
      </c>
      <c r="F65" s="130" t="s">
        <v>233</v>
      </c>
      <c r="G65" s="130" t="s">
        <v>248</v>
      </c>
      <c r="H65" s="130" t="s">
        <v>10</v>
      </c>
      <c r="I65" s="131"/>
      <c r="J65" s="132"/>
    </row>
    <row r="66" spans="1:10" ht="14.25">
      <c r="A66" s="130" t="s">
        <v>11</v>
      </c>
      <c r="B66" s="130" t="s">
        <v>249</v>
      </c>
      <c r="C66" s="130" t="s">
        <v>96</v>
      </c>
      <c r="D66" s="130" t="s">
        <v>109</v>
      </c>
      <c r="E66" s="130" t="s">
        <v>6</v>
      </c>
      <c r="F66" s="130" t="s">
        <v>160</v>
      </c>
      <c r="G66" s="130" t="s">
        <v>250</v>
      </c>
      <c r="H66" s="130" t="s">
        <v>11</v>
      </c>
      <c r="I66" s="131"/>
      <c r="J66" s="132"/>
    </row>
    <row r="67" spans="1:10" ht="14.25">
      <c r="A67" s="130" t="s">
        <v>14</v>
      </c>
      <c r="B67" s="130" t="s">
        <v>251</v>
      </c>
      <c r="C67" s="130" t="s">
        <v>93</v>
      </c>
      <c r="D67" s="130" t="s">
        <v>125</v>
      </c>
      <c r="E67" s="130" t="s">
        <v>128</v>
      </c>
      <c r="F67" s="130" t="s">
        <v>157</v>
      </c>
      <c r="G67" s="130" t="s">
        <v>252</v>
      </c>
      <c r="H67" s="130" t="s">
        <v>14</v>
      </c>
      <c r="I67" s="131"/>
      <c r="J67" s="132"/>
    </row>
    <row r="68" spans="1:10" ht="14.25">
      <c r="A68" s="130" t="s">
        <v>17</v>
      </c>
      <c r="B68" s="130"/>
      <c r="C68" s="130"/>
      <c r="D68" s="130"/>
      <c r="E68" s="130"/>
      <c r="F68" s="130"/>
      <c r="G68" s="130"/>
      <c r="H68" s="130"/>
      <c r="I68" s="131"/>
      <c r="J68" s="132"/>
    </row>
    <row r="69" spans="1:10" ht="14.25">
      <c r="A69" s="133"/>
      <c r="B69" s="133"/>
      <c r="C69" s="134"/>
      <c r="D69" s="134"/>
      <c r="E69" s="134"/>
      <c r="F69" s="134"/>
      <c r="G69" s="134"/>
      <c r="H69" s="134"/>
      <c r="I69" s="135"/>
      <c r="J69" s="135"/>
    </row>
    <row r="70" spans="1:10" ht="14.25">
      <c r="A70" s="132"/>
      <c r="B70" s="136"/>
      <c r="C70" s="130"/>
      <c r="D70" s="130" t="s">
        <v>112</v>
      </c>
      <c r="E70" s="130" t="s">
        <v>113</v>
      </c>
      <c r="F70" s="130" t="s">
        <v>114</v>
      </c>
      <c r="G70" s="130" t="s">
        <v>115</v>
      </c>
      <c r="H70" s="130" t="s">
        <v>116</v>
      </c>
      <c r="I70" s="130" t="s">
        <v>117</v>
      </c>
      <c r="J70" s="130" t="s">
        <v>77</v>
      </c>
    </row>
    <row r="71" spans="1:10" ht="14.25">
      <c r="A71" s="132"/>
      <c r="B71" s="136"/>
      <c r="C71" s="130" t="s">
        <v>118</v>
      </c>
      <c r="D71" s="130" t="s">
        <v>204</v>
      </c>
      <c r="E71" s="130" t="s">
        <v>201</v>
      </c>
      <c r="F71" s="130" t="s">
        <v>201</v>
      </c>
      <c r="G71" s="130"/>
      <c r="H71" s="130"/>
      <c r="I71" s="130" t="s">
        <v>24</v>
      </c>
      <c r="J71" s="130" t="s">
        <v>14</v>
      </c>
    </row>
    <row r="72" spans="1:10" ht="14.25">
      <c r="A72" s="132"/>
      <c r="B72" s="136"/>
      <c r="C72" s="130" t="s">
        <v>162</v>
      </c>
      <c r="D72" s="130" t="s">
        <v>207</v>
      </c>
      <c r="E72" s="130" t="s">
        <v>201</v>
      </c>
      <c r="F72" s="130" t="s">
        <v>226</v>
      </c>
      <c r="G72" s="130"/>
      <c r="H72" s="130"/>
      <c r="I72" s="130" t="s">
        <v>24</v>
      </c>
      <c r="J72" s="130" t="s">
        <v>11</v>
      </c>
    </row>
    <row r="73" spans="1:10" ht="14.25">
      <c r="A73" s="132"/>
      <c r="B73" s="136"/>
      <c r="C73" s="130" t="s">
        <v>163</v>
      </c>
      <c r="D73" s="130" t="s">
        <v>201</v>
      </c>
      <c r="E73" s="130" t="s">
        <v>241</v>
      </c>
      <c r="F73" s="130" t="s">
        <v>200</v>
      </c>
      <c r="G73" s="130"/>
      <c r="H73" s="130"/>
      <c r="I73" s="130" t="s">
        <v>24</v>
      </c>
      <c r="J73" s="130" t="s">
        <v>10</v>
      </c>
    </row>
    <row r="74" spans="1:10" ht="14.25">
      <c r="A74" s="132"/>
      <c r="B74" s="136"/>
      <c r="C74" s="130" t="s">
        <v>119</v>
      </c>
      <c r="D74" s="130" t="s">
        <v>200</v>
      </c>
      <c r="E74" s="130" t="s">
        <v>207</v>
      </c>
      <c r="F74" s="130" t="s">
        <v>200</v>
      </c>
      <c r="G74" s="130"/>
      <c r="H74" s="130"/>
      <c r="I74" s="130" t="s">
        <v>24</v>
      </c>
      <c r="J74" s="130" t="s">
        <v>14</v>
      </c>
    </row>
    <row r="75" spans="1:10" ht="14.25">
      <c r="A75" s="132"/>
      <c r="B75" s="136"/>
      <c r="C75" s="130" t="s">
        <v>120</v>
      </c>
      <c r="D75" s="130" t="s">
        <v>204</v>
      </c>
      <c r="E75" s="130" t="s">
        <v>200</v>
      </c>
      <c r="F75" s="130" t="s">
        <v>226</v>
      </c>
      <c r="G75" s="130"/>
      <c r="H75" s="130"/>
      <c r="I75" s="130" t="s">
        <v>24</v>
      </c>
      <c r="J75" s="130" t="s">
        <v>11</v>
      </c>
    </row>
    <row r="76" spans="1:10" ht="14.25">
      <c r="A76" s="132"/>
      <c r="B76" s="136"/>
      <c r="C76" s="130" t="s">
        <v>146</v>
      </c>
      <c r="D76" s="130" t="s">
        <v>225</v>
      </c>
      <c r="E76" s="130" t="s">
        <v>200</v>
      </c>
      <c r="F76" s="130" t="s">
        <v>199</v>
      </c>
      <c r="G76" s="130"/>
      <c r="H76" s="130"/>
      <c r="I76" s="130" t="s">
        <v>24</v>
      </c>
      <c r="J76" s="130" t="s">
        <v>6</v>
      </c>
    </row>
    <row r="77" spans="1:10" ht="14.25">
      <c r="A77" s="132"/>
      <c r="B77" s="136"/>
      <c r="C77" s="130"/>
      <c r="D77" s="130"/>
      <c r="E77" s="130"/>
      <c r="F77" s="130"/>
      <c r="G77" s="130"/>
      <c r="H77" s="130"/>
      <c r="I77" s="130"/>
      <c r="J77" s="130"/>
    </row>
    <row r="78" spans="1:10" ht="14.25">
      <c r="A78" s="132"/>
      <c r="B78" s="136"/>
      <c r="C78" s="130"/>
      <c r="D78" s="130"/>
      <c r="E78" s="130"/>
      <c r="F78" s="130"/>
      <c r="G78" s="130"/>
      <c r="H78" s="130"/>
      <c r="I78" s="130"/>
      <c r="J78" s="130"/>
    </row>
    <row r="79" spans="1:10" ht="14.25">
      <c r="A79" s="132"/>
      <c r="B79" s="136"/>
      <c r="C79" s="130"/>
      <c r="D79" s="130"/>
      <c r="E79" s="130"/>
      <c r="F79" s="130"/>
      <c r="G79" s="130"/>
      <c r="H79" s="130"/>
      <c r="I79" s="130"/>
      <c r="J79" s="130"/>
    </row>
    <row r="80" spans="1:10" ht="14.25">
      <c r="A80" s="132"/>
      <c r="B80" s="136"/>
      <c r="C80" s="130"/>
      <c r="D80" s="130"/>
      <c r="E80" s="130"/>
      <c r="F80" s="130"/>
      <c r="G80" s="130"/>
      <c r="H80" s="130"/>
      <c r="I80" s="130"/>
      <c r="J80" s="130"/>
    </row>
    <row r="81" spans="1:10" ht="14.25">
      <c r="A81" s="132"/>
      <c r="B81" s="132"/>
      <c r="C81" s="133"/>
      <c r="D81" s="133"/>
      <c r="E81" s="133"/>
      <c r="F81" s="133"/>
      <c r="G81" s="133"/>
      <c r="H81" s="133"/>
      <c r="I81" s="133"/>
      <c r="J81" s="133"/>
    </row>
    <row r="82" spans="1:10" ht="14.25">
      <c r="A82" s="130"/>
      <c r="B82" s="130" t="s">
        <v>3</v>
      </c>
      <c r="C82" s="130" t="s">
        <v>253</v>
      </c>
      <c r="D82" s="130" t="s">
        <v>5</v>
      </c>
      <c r="E82" s="130" t="s">
        <v>105</v>
      </c>
      <c r="F82" s="130" t="s">
        <v>65</v>
      </c>
      <c r="G82" s="130" t="s">
        <v>186</v>
      </c>
      <c r="H82" s="130" t="s">
        <v>106</v>
      </c>
      <c r="I82" s="131"/>
      <c r="J82" s="132"/>
    </row>
    <row r="83" spans="1:10" ht="14.25">
      <c r="A83" s="130" t="s">
        <v>6</v>
      </c>
      <c r="B83" s="130" t="s">
        <v>254</v>
      </c>
      <c r="C83" s="130" t="s">
        <v>86</v>
      </c>
      <c r="D83" s="130" t="s">
        <v>111</v>
      </c>
      <c r="E83" s="130" t="s">
        <v>10</v>
      </c>
      <c r="F83" s="130" t="s">
        <v>255</v>
      </c>
      <c r="G83" s="130" t="s">
        <v>256</v>
      </c>
      <c r="H83" s="130" t="s">
        <v>10</v>
      </c>
      <c r="I83" s="131"/>
      <c r="J83" s="132"/>
    </row>
    <row r="84" spans="1:10" ht="14.25">
      <c r="A84" s="130" t="s">
        <v>10</v>
      </c>
      <c r="B84" s="130" t="s">
        <v>257</v>
      </c>
      <c r="C84" s="130" t="s">
        <v>85</v>
      </c>
      <c r="D84" s="130" t="s">
        <v>27</v>
      </c>
      <c r="E84" s="130" t="s">
        <v>11</v>
      </c>
      <c r="F84" s="130" t="s">
        <v>258</v>
      </c>
      <c r="G84" s="130" t="s">
        <v>259</v>
      </c>
      <c r="H84" s="130" t="s">
        <v>6</v>
      </c>
      <c r="I84" s="131"/>
      <c r="J84" s="132"/>
    </row>
    <row r="85" spans="1:10" ht="14.25">
      <c r="A85" s="130" t="s">
        <v>11</v>
      </c>
      <c r="B85" s="130" t="s">
        <v>260</v>
      </c>
      <c r="C85" s="130" t="s">
        <v>261</v>
      </c>
      <c r="D85" s="130" t="s">
        <v>262</v>
      </c>
      <c r="E85" s="130" t="s">
        <v>6</v>
      </c>
      <c r="F85" s="130" t="s">
        <v>160</v>
      </c>
      <c r="G85" s="130" t="s">
        <v>238</v>
      </c>
      <c r="H85" s="130" t="s">
        <v>11</v>
      </c>
      <c r="I85" s="131"/>
      <c r="J85" s="132"/>
    </row>
    <row r="86" spans="1:10" ht="14.25">
      <c r="A86" s="130" t="s">
        <v>14</v>
      </c>
      <c r="B86" s="130" t="s">
        <v>263</v>
      </c>
      <c r="C86" s="130" t="s">
        <v>101</v>
      </c>
      <c r="D86" s="130" t="s">
        <v>102</v>
      </c>
      <c r="E86" s="130" t="s">
        <v>128</v>
      </c>
      <c r="F86" s="130" t="s">
        <v>157</v>
      </c>
      <c r="G86" s="130" t="s">
        <v>264</v>
      </c>
      <c r="H86" s="130" t="s">
        <v>14</v>
      </c>
      <c r="I86" s="131"/>
      <c r="J86" s="132"/>
    </row>
    <row r="87" spans="1:10" ht="14.25">
      <c r="A87" s="130" t="s">
        <v>17</v>
      </c>
      <c r="B87" s="130"/>
      <c r="C87" s="130"/>
      <c r="D87" s="130"/>
      <c r="E87" s="130"/>
      <c r="F87" s="130"/>
      <c r="G87" s="130"/>
      <c r="H87" s="130"/>
      <c r="I87" s="131"/>
      <c r="J87" s="132"/>
    </row>
    <row r="88" spans="1:10" ht="14.25">
      <c r="A88" s="133"/>
      <c r="B88" s="133"/>
      <c r="C88" s="134"/>
      <c r="D88" s="134"/>
      <c r="E88" s="134"/>
      <c r="F88" s="134"/>
      <c r="G88" s="134"/>
      <c r="H88" s="134"/>
      <c r="I88" s="135"/>
      <c r="J88" s="135"/>
    </row>
    <row r="89" spans="1:10" ht="14.25">
      <c r="A89" s="132"/>
      <c r="B89" s="136"/>
      <c r="C89" s="130"/>
      <c r="D89" s="130" t="s">
        <v>112</v>
      </c>
      <c r="E89" s="130" t="s">
        <v>113</v>
      </c>
      <c r="F89" s="130" t="s">
        <v>114</v>
      </c>
      <c r="G89" s="130" t="s">
        <v>115</v>
      </c>
      <c r="H89" s="130" t="s">
        <v>116</v>
      </c>
      <c r="I89" s="130" t="s">
        <v>117</v>
      </c>
      <c r="J89" s="130" t="s">
        <v>77</v>
      </c>
    </row>
    <row r="90" spans="1:10" ht="14.25">
      <c r="A90" s="132"/>
      <c r="B90" s="136"/>
      <c r="C90" s="130" t="s">
        <v>118</v>
      </c>
      <c r="D90" s="130" t="s">
        <v>204</v>
      </c>
      <c r="E90" s="130" t="s">
        <v>204</v>
      </c>
      <c r="F90" s="130" t="s">
        <v>201</v>
      </c>
      <c r="G90" s="130"/>
      <c r="H90" s="130"/>
      <c r="I90" s="130" t="s">
        <v>24</v>
      </c>
      <c r="J90" s="130" t="s">
        <v>14</v>
      </c>
    </row>
    <row r="91" spans="1:10" ht="14.25">
      <c r="A91" s="132"/>
      <c r="B91" s="136"/>
      <c r="C91" s="130" t="s">
        <v>162</v>
      </c>
      <c r="D91" s="130" t="s">
        <v>207</v>
      </c>
      <c r="E91" s="130" t="s">
        <v>203</v>
      </c>
      <c r="F91" s="130" t="s">
        <v>200</v>
      </c>
      <c r="G91" s="130"/>
      <c r="H91" s="130"/>
      <c r="I91" s="130" t="s">
        <v>24</v>
      </c>
      <c r="J91" s="130" t="s">
        <v>11</v>
      </c>
    </row>
    <row r="92" spans="1:10" ht="14.25">
      <c r="A92" s="132"/>
      <c r="B92" s="136"/>
      <c r="C92" s="130" t="s">
        <v>163</v>
      </c>
      <c r="D92" s="130" t="s">
        <v>207</v>
      </c>
      <c r="E92" s="130" t="s">
        <v>241</v>
      </c>
      <c r="F92" s="130" t="s">
        <v>201</v>
      </c>
      <c r="G92" s="130"/>
      <c r="H92" s="130"/>
      <c r="I92" s="130" t="s">
        <v>24</v>
      </c>
      <c r="J92" s="130" t="s">
        <v>10</v>
      </c>
    </row>
    <row r="93" spans="1:10" ht="14.25">
      <c r="A93" s="132"/>
      <c r="B93" s="136"/>
      <c r="C93" s="130" t="s">
        <v>119</v>
      </c>
      <c r="D93" s="130" t="s">
        <v>207</v>
      </c>
      <c r="E93" s="130" t="s">
        <v>201</v>
      </c>
      <c r="F93" s="130" t="s">
        <v>205</v>
      </c>
      <c r="G93" s="130"/>
      <c r="H93" s="130"/>
      <c r="I93" s="130" t="s">
        <v>24</v>
      </c>
      <c r="J93" s="130" t="s">
        <v>14</v>
      </c>
    </row>
    <row r="94" spans="1:10" ht="14.25">
      <c r="A94" s="132"/>
      <c r="B94" s="136"/>
      <c r="C94" s="130" t="s">
        <v>120</v>
      </c>
      <c r="D94" s="130" t="s">
        <v>227</v>
      </c>
      <c r="E94" s="130" t="s">
        <v>229</v>
      </c>
      <c r="F94" s="130" t="s">
        <v>200</v>
      </c>
      <c r="G94" s="130" t="s">
        <v>228</v>
      </c>
      <c r="H94" s="130"/>
      <c r="I94" s="130" t="s">
        <v>118</v>
      </c>
      <c r="J94" s="130" t="s">
        <v>11</v>
      </c>
    </row>
    <row r="95" spans="1:10" ht="14.25">
      <c r="A95" s="132"/>
      <c r="B95" s="136"/>
      <c r="C95" s="130" t="s">
        <v>146</v>
      </c>
      <c r="D95" s="130" t="s">
        <v>225</v>
      </c>
      <c r="E95" s="130" t="s">
        <v>207</v>
      </c>
      <c r="F95" s="130" t="s">
        <v>225</v>
      </c>
      <c r="G95" s="130"/>
      <c r="H95" s="130"/>
      <c r="I95" s="130" t="s">
        <v>24</v>
      </c>
      <c r="J95" s="130" t="s">
        <v>6</v>
      </c>
    </row>
    <row r="96" spans="1:10" ht="14.25">
      <c r="A96" s="132"/>
      <c r="B96" s="136"/>
      <c r="C96" s="130"/>
      <c r="D96" s="130"/>
      <c r="E96" s="130"/>
      <c r="F96" s="130"/>
      <c r="G96" s="130"/>
      <c r="H96" s="130"/>
      <c r="I96" s="130"/>
      <c r="J96" s="130"/>
    </row>
    <row r="97" spans="1:10" ht="14.25">
      <c r="A97" s="132"/>
      <c r="B97" s="136"/>
      <c r="C97" s="130"/>
      <c r="D97" s="130"/>
      <c r="E97" s="130"/>
      <c r="F97" s="130"/>
      <c r="G97" s="130"/>
      <c r="H97" s="130"/>
      <c r="I97" s="130"/>
      <c r="J97" s="130"/>
    </row>
    <row r="98" spans="1:10" ht="14.25">
      <c r="A98" s="132"/>
      <c r="B98" s="136"/>
      <c r="C98" s="130"/>
      <c r="D98" s="130"/>
      <c r="E98" s="130"/>
      <c r="F98" s="130"/>
      <c r="G98" s="130"/>
      <c r="H98" s="130"/>
      <c r="I98" s="130"/>
      <c r="J98" s="130"/>
    </row>
    <row r="99" spans="1:10" ht="14.25">
      <c r="A99" s="132"/>
      <c r="B99" s="136"/>
      <c r="C99" s="130"/>
      <c r="D99" s="130"/>
      <c r="E99" s="130"/>
      <c r="F99" s="130"/>
      <c r="G99" s="130"/>
      <c r="H99" s="130"/>
      <c r="I99" s="130"/>
      <c r="J99" s="130"/>
    </row>
    <row r="100" spans="1:10" ht="14.25">
      <c r="A100" s="132"/>
      <c r="B100" s="132"/>
      <c r="C100" s="133"/>
      <c r="D100" s="133"/>
      <c r="E100" s="133"/>
      <c r="F100" s="133"/>
      <c r="G100" s="133"/>
      <c r="H100" s="133"/>
      <c r="I100" s="133"/>
      <c r="J100" s="133"/>
    </row>
    <row r="101" spans="1:10" ht="14.25">
      <c r="A101" s="130"/>
      <c r="B101" s="130" t="s">
        <v>3</v>
      </c>
      <c r="C101" s="130" t="s">
        <v>265</v>
      </c>
      <c r="D101" s="130" t="s">
        <v>5</v>
      </c>
      <c r="E101" s="130" t="s">
        <v>105</v>
      </c>
      <c r="F101" s="130" t="s">
        <v>65</v>
      </c>
      <c r="G101" s="130" t="s">
        <v>186</v>
      </c>
      <c r="H101" s="130" t="s">
        <v>106</v>
      </c>
      <c r="I101" s="131"/>
      <c r="J101" s="132"/>
    </row>
    <row r="102" spans="1:10" ht="14.25">
      <c r="A102" s="130" t="s">
        <v>6</v>
      </c>
      <c r="B102" s="130" t="s">
        <v>266</v>
      </c>
      <c r="C102" s="130" t="s">
        <v>50</v>
      </c>
      <c r="D102" s="130" t="s">
        <v>16</v>
      </c>
      <c r="E102" s="130" t="s">
        <v>14</v>
      </c>
      <c r="F102" s="130" t="s">
        <v>267</v>
      </c>
      <c r="G102" s="130" t="s">
        <v>268</v>
      </c>
      <c r="H102" s="130" t="s">
        <v>6</v>
      </c>
      <c r="I102" s="131"/>
      <c r="J102" s="132"/>
    </row>
    <row r="103" spans="1:10" ht="14.25">
      <c r="A103" s="130" t="s">
        <v>10</v>
      </c>
      <c r="B103" s="130" t="s">
        <v>269</v>
      </c>
      <c r="C103" s="130" t="s">
        <v>94</v>
      </c>
      <c r="D103" s="130" t="s">
        <v>109</v>
      </c>
      <c r="E103" s="130" t="s">
        <v>11</v>
      </c>
      <c r="F103" s="130" t="s">
        <v>270</v>
      </c>
      <c r="G103" s="130" t="s">
        <v>271</v>
      </c>
      <c r="H103" s="130" t="s">
        <v>10</v>
      </c>
      <c r="I103" s="131"/>
      <c r="J103" s="132"/>
    </row>
    <row r="104" spans="1:10" ht="14.25">
      <c r="A104" s="130" t="s">
        <v>11</v>
      </c>
      <c r="B104" s="130" t="s">
        <v>272</v>
      </c>
      <c r="C104" s="130" t="s">
        <v>273</v>
      </c>
      <c r="D104" s="130" t="s">
        <v>219</v>
      </c>
      <c r="E104" s="130" t="s">
        <v>10</v>
      </c>
      <c r="F104" s="130" t="s">
        <v>274</v>
      </c>
      <c r="G104" s="130" t="s">
        <v>275</v>
      </c>
      <c r="H104" s="130" t="s">
        <v>11</v>
      </c>
      <c r="I104" s="131"/>
      <c r="J104" s="132"/>
    </row>
    <row r="105" spans="1:10" ht="14.25">
      <c r="A105" s="130" t="s">
        <v>14</v>
      </c>
      <c r="B105" s="130" t="s">
        <v>276</v>
      </c>
      <c r="C105" s="130" t="s">
        <v>95</v>
      </c>
      <c r="D105" s="130" t="s">
        <v>125</v>
      </c>
      <c r="E105" s="130" t="s">
        <v>6</v>
      </c>
      <c r="F105" s="130" t="s">
        <v>277</v>
      </c>
      <c r="G105" s="130" t="s">
        <v>278</v>
      </c>
      <c r="H105" s="130" t="s">
        <v>14</v>
      </c>
      <c r="I105" s="131"/>
      <c r="J105" s="132"/>
    </row>
    <row r="106" spans="1:10" ht="14.25">
      <c r="A106" s="130" t="s">
        <v>17</v>
      </c>
      <c r="B106" s="130" t="s">
        <v>128</v>
      </c>
      <c r="C106" s="130" t="s">
        <v>90</v>
      </c>
      <c r="D106" s="130" t="s">
        <v>111</v>
      </c>
      <c r="E106" s="130" t="s">
        <v>128</v>
      </c>
      <c r="F106" s="130" t="s">
        <v>279</v>
      </c>
      <c r="G106" s="130" t="s">
        <v>280</v>
      </c>
      <c r="H106" s="130" t="s">
        <v>17</v>
      </c>
      <c r="I106" s="131"/>
      <c r="J106" s="132"/>
    </row>
    <row r="107" spans="1:10" ht="14.25">
      <c r="A107" s="133"/>
      <c r="B107" s="133"/>
      <c r="C107" s="134"/>
      <c r="D107" s="134"/>
      <c r="E107" s="134"/>
      <c r="F107" s="134"/>
      <c r="G107" s="134"/>
      <c r="H107" s="134"/>
      <c r="I107" s="135"/>
      <c r="J107" s="135"/>
    </row>
    <row r="108" spans="1:10" ht="14.25">
      <c r="A108" s="132"/>
      <c r="B108" s="136"/>
      <c r="C108" s="130"/>
      <c r="D108" s="130" t="s">
        <v>112</v>
      </c>
      <c r="E108" s="130" t="s">
        <v>113</v>
      </c>
      <c r="F108" s="130" t="s">
        <v>114</v>
      </c>
      <c r="G108" s="130" t="s">
        <v>115</v>
      </c>
      <c r="H108" s="130" t="s">
        <v>116</v>
      </c>
      <c r="I108" s="130" t="s">
        <v>117</v>
      </c>
      <c r="J108" s="130" t="s">
        <v>77</v>
      </c>
    </row>
    <row r="109" spans="1:10" ht="14.25">
      <c r="A109" s="132"/>
      <c r="B109" s="136"/>
      <c r="C109" s="130" t="s">
        <v>281</v>
      </c>
      <c r="D109" s="130" t="s">
        <v>241</v>
      </c>
      <c r="E109" s="130" t="s">
        <v>200</v>
      </c>
      <c r="F109" s="130" t="s">
        <v>207</v>
      </c>
      <c r="G109" s="130"/>
      <c r="H109" s="130"/>
      <c r="I109" s="130" t="s">
        <v>24</v>
      </c>
      <c r="J109" s="130" t="s">
        <v>14</v>
      </c>
    </row>
    <row r="110" spans="1:10" ht="14.25">
      <c r="A110" s="132"/>
      <c r="B110" s="136"/>
      <c r="C110" s="130" t="s">
        <v>162</v>
      </c>
      <c r="D110" s="130" t="s">
        <v>282</v>
      </c>
      <c r="E110" s="130" t="s">
        <v>283</v>
      </c>
      <c r="F110" s="130" t="s">
        <v>225</v>
      </c>
      <c r="G110" s="130" t="s">
        <v>199</v>
      </c>
      <c r="H110" s="130"/>
      <c r="I110" s="130" t="s">
        <v>13</v>
      </c>
      <c r="J110" s="130" t="s">
        <v>11</v>
      </c>
    </row>
    <row r="111" spans="1:10" ht="14.25">
      <c r="A111" s="132"/>
      <c r="B111" s="136"/>
      <c r="C111" s="130" t="s">
        <v>131</v>
      </c>
      <c r="D111" s="130" t="s">
        <v>207</v>
      </c>
      <c r="E111" s="130" t="s">
        <v>226</v>
      </c>
      <c r="F111" s="130" t="s">
        <v>224</v>
      </c>
      <c r="G111" s="130"/>
      <c r="H111" s="130"/>
      <c r="I111" s="130" t="s">
        <v>24</v>
      </c>
      <c r="J111" s="130" t="s">
        <v>10</v>
      </c>
    </row>
    <row r="112" spans="1:10" ht="14.25">
      <c r="A112" s="132"/>
      <c r="B112" s="136"/>
      <c r="C112" s="130" t="s">
        <v>163</v>
      </c>
      <c r="D112" s="130" t="s">
        <v>201</v>
      </c>
      <c r="E112" s="130" t="s">
        <v>241</v>
      </c>
      <c r="F112" s="130" t="s">
        <v>225</v>
      </c>
      <c r="G112" s="130"/>
      <c r="H112" s="130"/>
      <c r="I112" s="130" t="s">
        <v>24</v>
      </c>
      <c r="J112" s="130" t="s">
        <v>11</v>
      </c>
    </row>
    <row r="113" spans="1:10" ht="14.25">
      <c r="A113" s="132"/>
      <c r="B113" s="136"/>
      <c r="C113" s="130" t="s">
        <v>284</v>
      </c>
      <c r="D113" s="130" t="s">
        <v>200</v>
      </c>
      <c r="E113" s="130" t="s">
        <v>225</v>
      </c>
      <c r="F113" s="130" t="s">
        <v>207</v>
      </c>
      <c r="G113" s="130"/>
      <c r="H113" s="130"/>
      <c r="I113" s="130" t="s">
        <v>24</v>
      </c>
      <c r="J113" s="130" t="s">
        <v>6</v>
      </c>
    </row>
    <row r="114" spans="1:10" ht="14.25">
      <c r="A114" s="132"/>
      <c r="B114" s="136"/>
      <c r="C114" s="130" t="s">
        <v>118</v>
      </c>
      <c r="D114" s="130" t="s">
        <v>285</v>
      </c>
      <c r="E114" s="130" t="s">
        <v>241</v>
      </c>
      <c r="F114" s="130" t="s">
        <v>206</v>
      </c>
      <c r="G114" s="130" t="s">
        <v>224</v>
      </c>
      <c r="H114" s="130" t="s">
        <v>207</v>
      </c>
      <c r="I114" s="130" t="s">
        <v>134</v>
      </c>
      <c r="J114" s="130" t="s">
        <v>10</v>
      </c>
    </row>
    <row r="115" spans="1:10" ht="14.25">
      <c r="A115" s="132"/>
      <c r="B115" s="136"/>
      <c r="C115" s="130" t="s">
        <v>286</v>
      </c>
      <c r="D115" s="130" t="s">
        <v>287</v>
      </c>
      <c r="E115" s="130" t="s">
        <v>287</v>
      </c>
      <c r="F115" s="130" t="s">
        <v>226</v>
      </c>
      <c r="G115" s="130"/>
      <c r="H115" s="130"/>
      <c r="I115" s="130" t="s">
        <v>24</v>
      </c>
      <c r="J115" s="130" t="s">
        <v>6</v>
      </c>
    </row>
    <row r="116" spans="1:10" ht="14.25">
      <c r="A116" s="132"/>
      <c r="B116" s="136"/>
      <c r="C116" s="130" t="s">
        <v>119</v>
      </c>
      <c r="D116" s="130" t="s">
        <v>199</v>
      </c>
      <c r="E116" s="130" t="s">
        <v>206</v>
      </c>
      <c r="F116" s="130" t="s">
        <v>226</v>
      </c>
      <c r="G116" s="130" t="s">
        <v>207</v>
      </c>
      <c r="H116" s="130"/>
      <c r="I116" s="130" t="s">
        <v>13</v>
      </c>
      <c r="J116" s="130" t="s">
        <v>17</v>
      </c>
    </row>
    <row r="117" spans="1:10" ht="14.25">
      <c r="A117" s="132"/>
      <c r="B117" s="136"/>
      <c r="C117" s="130" t="s">
        <v>146</v>
      </c>
      <c r="D117" s="130" t="s">
        <v>225</v>
      </c>
      <c r="E117" s="130" t="s">
        <v>228</v>
      </c>
      <c r="F117" s="130" t="s">
        <v>228</v>
      </c>
      <c r="G117" s="130" t="s">
        <v>201</v>
      </c>
      <c r="H117" s="130" t="s">
        <v>225</v>
      </c>
      <c r="I117" s="130" t="s">
        <v>134</v>
      </c>
      <c r="J117" s="130" t="s">
        <v>17</v>
      </c>
    </row>
    <row r="118" spans="1:10" ht="14.25">
      <c r="A118" s="132"/>
      <c r="B118" s="136"/>
      <c r="C118" s="130" t="s">
        <v>120</v>
      </c>
      <c r="D118" s="130" t="s">
        <v>205</v>
      </c>
      <c r="E118" s="130" t="s">
        <v>199</v>
      </c>
      <c r="F118" s="130" t="s">
        <v>199</v>
      </c>
      <c r="G118" s="130"/>
      <c r="H118" s="130"/>
      <c r="I118" s="130" t="s">
        <v>24</v>
      </c>
      <c r="J118" s="130" t="s">
        <v>14</v>
      </c>
    </row>
    <row r="119" spans="1:10" ht="14.25">
      <c r="A119" s="132"/>
      <c r="B119" s="132"/>
      <c r="C119" s="133"/>
      <c r="D119" s="133"/>
      <c r="E119" s="133"/>
      <c r="F119" s="133"/>
      <c r="G119" s="133"/>
      <c r="H119" s="133"/>
      <c r="I119" s="133"/>
      <c r="J119" s="1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jyrki</dc:creator>
  <cp:keywords/>
  <dc:description/>
  <cp:lastModifiedBy>Heikkinen Esko</cp:lastModifiedBy>
  <dcterms:created xsi:type="dcterms:W3CDTF">2017-03-25T12:19:18Z</dcterms:created>
  <dcterms:modified xsi:type="dcterms:W3CDTF">2017-03-26T15:48:07Z</dcterms:modified>
  <cp:category/>
  <cp:version/>
  <cp:contentType/>
  <cp:contentStatus/>
</cp:coreProperties>
</file>